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64" tabRatio="770" activeTab="0"/>
  </bookViews>
  <sheets>
    <sheet name="表16" sheetId="1" r:id="rId1"/>
  </sheets>
  <definedNames>
    <definedName name="_xlnm.Print_Area" localSheetId="0">'表16'!$A$1:$L$86</definedName>
  </definedNames>
  <calcPr fullCalcOnLoad="1"/>
</workbook>
</file>

<file path=xl/sharedStrings.xml><?xml version="1.0" encoding="utf-8"?>
<sst xmlns="http://schemas.openxmlformats.org/spreadsheetml/2006/main" count="103" uniqueCount="78">
  <si>
    <t>Bond</t>
  </si>
  <si>
    <t>年</t>
  </si>
  <si>
    <t>Year</t>
  </si>
  <si>
    <t>成長率</t>
  </si>
  <si>
    <t>Growth</t>
  </si>
  <si>
    <t>公司債</t>
  </si>
  <si>
    <t xml:space="preserve"> Ratio</t>
  </si>
  <si>
    <t>Jun.</t>
  </si>
  <si>
    <t>Apr.</t>
  </si>
  <si>
    <t>Aug.</t>
  </si>
  <si>
    <t>Sep.</t>
  </si>
  <si>
    <t>Oct.</t>
  </si>
  <si>
    <t>Nov.</t>
  </si>
  <si>
    <t>Dec.</t>
  </si>
  <si>
    <t>Jan.</t>
  </si>
  <si>
    <t>Securities</t>
  </si>
  <si>
    <t>Jul.</t>
  </si>
  <si>
    <r>
      <t>單位</t>
    </r>
    <r>
      <rPr>
        <sz val="11"/>
        <rFont val="Times New Roman"/>
        <family val="1"/>
      </rPr>
      <t>:10</t>
    </r>
    <r>
      <rPr>
        <sz val="11"/>
        <rFont val="細明體"/>
        <family val="3"/>
      </rPr>
      <t>億元</t>
    </r>
    <r>
      <rPr>
        <sz val="11"/>
        <rFont val="Times New Roman"/>
        <family val="1"/>
      </rPr>
      <t xml:space="preserve">   Unit:NT$ Billion</t>
    </r>
  </si>
  <si>
    <t>Feb.</t>
  </si>
  <si>
    <t>Mar.</t>
  </si>
  <si>
    <t xml:space="preserve">May </t>
  </si>
  <si>
    <t xml:space="preserve">        3.The foreign-currency-denominated international bond are traded from Nov. 2006, the trading volume is not involved in the list.      </t>
  </si>
  <si>
    <t>附條件</t>
  </si>
  <si>
    <r>
      <t>買賣斷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成交債券類別</t>
    </r>
    <r>
      <rPr>
        <sz val="10"/>
        <rFont val="Times New Roman"/>
        <family val="1"/>
      </rPr>
      <t>)   Outrights (Bond types)</t>
    </r>
  </si>
  <si>
    <t>Repo/</t>
  </si>
  <si>
    <t>政府公債</t>
  </si>
  <si>
    <t>金融債券</t>
  </si>
  <si>
    <t>受益證券</t>
  </si>
  <si>
    <t>外國債券</t>
  </si>
  <si>
    <t>RRepo</t>
  </si>
  <si>
    <t>Corporate</t>
  </si>
  <si>
    <t>Government</t>
  </si>
  <si>
    <t>Financial</t>
  </si>
  <si>
    <t xml:space="preserve">Beneficiary </t>
  </si>
  <si>
    <t>Foreign</t>
  </si>
  <si>
    <r>
      <t>(</t>
    </r>
    <r>
      <rPr>
        <sz val="9"/>
        <rFont val="新細明體"/>
        <family val="1"/>
      </rPr>
      <t>％</t>
    </r>
    <r>
      <rPr>
        <sz val="9"/>
        <rFont val="Times New Roman"/>
        <family val="1"/>
      </rPr>
      <t>)</t>
    </r>
  </si>
  <si>
    <t>Debenture</t>
  </si>
  <si>
    <t xml:space="preserve">Note:1. Outrights trading value of corporate bonds comprises straight bonds, bonds with warrant, convertible and exchangible bonds. </t>
  </si>
  <si>
    <t xml:space="preserve">        2. From year 2002, the data are calculated by transaction amount of the total buy and sell   </t>
  </si>
  <si>
    <t xml:space="preserve">            amounts among brokers and clients. Beginning from Jan. 2003 the data have been calculated by trading value </t>
  </si>
  <si>
    <t xml:space="preserve">            which has been only buy or sell amount traded through securities houses.</t>
  </si>
  <si>
    <t>Jul.</t>
  </si>
  <si>
    <t xml:space="preserve">       3.外幣計價國際債券自95年11月1日首檔掛牌，交易資料未含在本表中，</t>
  </si>
  <si>
    <t>Aug.</t>
  </si>
  <si>
    <t>Sep.</t>
  </si>
  <si>
    <t>Oct.</t>
  </si>
  <si>
    <t>Nov.</t>
  </si>
  <si>
    <t>Dec.</t>
  </si>
  <si>
    <t xml:space="preserve">              and  of convertible and exchangible bonds was NT$18.10 billion.</t>
  </si>
  <si>
    <t>合計</t>
  </si>
  <si>
    <t>Total</t>
  </si>
  <si>
    <t xml:space="preserve">          本年度截至本月底止買賣斷交易成交金額為0美元，附條件交易成交金額為0美元。</t>
  </si>
  <si>
    <t xml:space="preserve">          本年度截至本月底止買賣斷交易成交金額為391,650澳幣，附條件交易成交金額為0澳幣。</t>
  </si>
  <si>
    <t xml:space="preserve">          本年度截至本月底止買賣斷交易成交金額為0日幣，附條件交易成交金額為0日幣。</t>
  </si>
  <si>
    <t>成交金額</t>
  </si>
  <si>
    <t>國際債附條件</t>
  </si>
  <si>
    <t>國際債</t>
  </si>
  <si>
    <t xml:space="preserve">          本年度截至本月底止買賣斷交易成交金額為1,359,526,331人民幣，附條件交易成交金額為1,036,277,472人民幣。</t>
  </si>
  <si>
    <t xml:space="preserve">            Until the latest month this year, OP/OS trading amount is AUD$391,650, and RP/RS trading amount is AUD$0.</t>
  </si>
  <si>
    <t xml:space="preserve">            Until the latest month this year, OP/OS trading amount is CNY$1,359,526,331, and RP/RS trading amount is CNY$1,036,277,472 .</t>
  </si>
  <si>
    <t xml:space="preserve">             Unitl the latest month this year, the trading value of straight bonds was NT$67.99 billion, of bonds with warrant was NT$0.00 billion,</t>
  </si>
  <si>
    <t xml:space="preserve">            Until the latest month this year, OP/OS trading amount is US$0, and RP/RS trading amount is US$ 0.</t>
  </si>
  <si>
    <t>International</t>
  </si>
  <si>
    <t xml:space="preserve"> Trading Value </t>
  </si>
  <si>
    <t>Jan.</t>
  </si>
  <si>
    <t>Feb.</t>
  </si>
  <si>
    <t>Mar.</t>
  </si>
  <si>
    <t>Apr.</t>
  </si>
  <si>
    <t xml:space="preserve">May </t>
  </si>
  <si>
    <t>Jun.</t>
  </si>
  <si>
    <r>
      <t>八、櫃買市場債券成交金額統計表</t>
    </r>
    <r>
      <rPr>
        <b/>
        <sz val="16"/>
        <rFont val="Times New Roman"/>
        <family val="1"/>
      </rPr>
      <t>(16)</t>
    </r>
  </si>
  <si>
    <t xml:space="preserve">  8. Highlights of Bond Trading Value on TPEx Market (16) </t>
  </si>
  <si>
    <t>Aug.</t>
  </si>
  <si>
    <t>Sep.</t>
  </si>
  <si>
    <t>Oct.</t>
  </si>
  <si>
    <t>Aug.</t>
  </si>
  <si>
    <t>註：截至106年12月底, 債券總成交金額日均值為1,910.6億元</t>
  </si>
  <si>
    <t>Note:As of Dec. 2017, the average daily trading value was NT$191.06 billion.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</si>
</sst>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,000.00"/>
    <numFmt numFmtId="206" formatCode="000.00"/>
    <numFmt numFmtId="207" formatCode="#,##0.0_ "/>
    <numFmt numFmtId="208" formatCode="0.0"/>
    <numFmt numFmtId="209" formatCode="_-* #,##0.0_-;\-* #,##0.0_-;_-* &quot;-&quot;_-;_-@_-"/>
    <numFmt numFmtId="210" formatCode="#,##0&quot; &quot;;\-#,##0&quot; &quot;"/>
    <numFmt numFmtId="211" formatCode="#,##0&quot; &quot;;[Red]\-#,##0&quot; &quot;"/>
    <numFmt numFmtId="212" formatCode="#,##0.00&quot; &quot;;\-#,##0.00&quot; &quot;"/>
    <numFmt numFmtId="213" formatCode="#,##0.00&quot; &quot;;[Red]\-#,##0.00&quot; &quot;"/>
    <numFmt numFmtId="214" formatCode="_-* #,##0&quot; &quot;_-;\-* #,##0&quot; &quot;_-;_-* &quot;-&quot;&quot; &quot;_-;_-@_-"/>
    <numFmt numFmtId="215" formatCode="_-* #,##0_ _-;\-* #,##0_ _-;_-* &quot;-&quot;_ _-;_-@_-"/>
    <numFmt numFmtId="216" formatCode="_-* #,##0.00&quot; &quot;_-;\-* #,##0.00&quot; &quot;_-;_-* &quot;-&quot;??&quot; &quot;_-;_-@_-"/>
    <numFmt numFmtId="217" formatCode="_-* #,##0.00_ _-;\-* #,##0.00_ _-;_-* &quot;-&quot;??_ _-;_-@_-"/>
    <numFmt numFmtId="218" formatCode="_-* #,##0.00_-;\-* #,##0.00_-;_-* &quot;-&quot;_-;_-@_-"/>
    <numFmt numFmtId="219" formatCode="0.000_ "/>
    <numFmt numFmtId="220" formatCode="0.000_);[Red]\(0.000\)"/>
    <numFmt numFmtId="221" formatCode="_-* #,##0.0_-;\-* #,##0.0_-;_-* &quot;-&quot;?_-;_-@_-"/>
    <numFmt numFmtId="222" formatCode="0.0000"/>
    <numFmt numFmtId="223" formatCode="0.0;[Red]0.0"/>
    <numFmt numFmtId="224" formatCode="#,##0.000"/>
    <numFmt numFmtId="225" formatCode="0.0%"/>
    <numFmt numFmtId="226" formatCode="#,##0.000000000_ "/>
    <numFmt numFmtId="227" formatCode="_(* #,##0.00_);_(* \(#,##0.00\);_(* &quot;-&quot;??_);_(@_)"/>
    <numFmt numFmtId="228" formatCode="_(* #,##0_);_(* \(#,##0\);_(* &quot;-&quot;??_);_(@_)"/>
    <numFmt numFmtId="229" formatCode="0.00000000_ "/>
    <numFmt numFmtId="230" formatCode="0.0000_ "/>
    <numFmt numFmtId="231" formatCode="mmm\."/>
    <numFmt numFmtId="232" formatCode="[$€-2]\ #,##0.00_);[Red]\([$€-2]\ #,##0.00\)"/>
    <numFmt numFmtId="233" formatCode="mmm\-yyyy"/>
    <numFmt numFmtId="234" formatCode="_-* #,##0.000_-;\-* #,##0.000_-;_-* &quot;-&quot;??_-;_-@_-"/>
    <numFmt numFmtId="235" formatCode="#,##0.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.5"/>
      <name val="Times New Roman"/>
      <family val="1"/>
    </font>
    <font>
      <sz val="11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b/>
      <sz val="9"/>
      <name val="華康粗圓體"/>
      <family val="3"/>
    </font>
    <font>
      <b/>
      <sz val="9"/>
      <name val="細明體"/>
      <family val="3"/>
    </font>
    <font>
      <sz val="10"/>
      <name val="細明體"/>
      <family val="3"/>
    </font>
    <font>
      <b/>
      <sz val="16"/>
      <name val="華康粗圓體"/>
      <family val="3"/>
    </font>
    <font>
      <b/>
      <sz val="16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b/>
      <sz val="9"/>
      <color indexed="8"/>
      <name val="華康粗圓體"/>
      <family val="3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b/>
      <sz val="18"/>
      <color indexed="9"/>
      <name val="華康粗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b/>
      <sz val="9"/>
      <color theme="1"/>
      <name val="華康粗圓體"/>
      <family val="3"/>
    </font>
    <font>
      <sz val="9"/>
      <color theme="1"/>
      <name val="細明體"/>
      <family val="3"/>
    </font>
    <font>
      <sz val="8"/>
      <name val="Calibri"/>
      <family val="1"/>
    </font>
    <font>
      <b/>
      <sz val="9"/>
      <color theme="1"/>
      <name val="細明體"/>
      <family val="3"/>
    </font>
    <font>
      <b/>
      <sz val="18"/>
      <color theme="0"/>
      <name val="華康粗圓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9" fillId="0" borderId="10" xfId="34" applyFont="1" applyBorder="1" applyAlignment="1">
      <alignment vertical="center"/>
      <protection/>
    </xf>
    <xf numFmtId="0" fontId="9" fillId="0" borderId="11" xfId="34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right" vertical="center" shrinkToFit="1"/>
      <protection/>
    </xf>
    <xf numFmtId="0" fontId="12" fillId="0" borderId="11" xfId="34" applyFont="1" applyBorder="1" applyAlignment="1">
      <alignment horizontal="center" vertical="center"/>
      <protection/>
    </xf>
    <xf numFmtId="0" fontId="1" fillId="0" borderId="0" xfId="34" applyFont="1">
      <alignment vertical="justify"/>
      <protection/>
    </xf>
    <xf numFmtId="0" fontId="1" fillId="0" borderId="0" xfId="35" applyFont="1" applyAlignment="1">
      <alignment horizontal="left" vertical="center"/>
      <protection/>
    </xf>
    <xf numFmtId="0" fontId="1" fillId="0" borderId="0" xfId="34" applyFont="1" applyAlignment="1">
      <alignment vertical="center"/>
      <protection/>
    </xf>
    <xf numFmtId="0" fontId="13" fillId="0" borderId="0" xfId="35" applyFont="1" applyAlignment="1">
      <alignment horizontal="left"/>
      <protection/>
    </xf>
    <xf numFmtId="0" fontId="0" fillId="0" borderId="0" xfId="34" applyFont="1">
      <alignment vertical="justify"/>
      <protection/>
    </xf>
    <xf numFmtId="177" fontId="14" fillId="0" borderId="12" xfId="35" applyNumberFormat="1" applyFont="1" applyBorder="1" applyAlignment="1">
      <alignment horizontal="right" vertical="center" shrinkToFit="1"/>
      <protection/>
    </xf>
    <xf numFmtId="43" fontId="14" fillId="0" borderId="11" xfId="36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59" fillId="0" borderId="0" xfId="35" applyFont="1" applyAlignment="1">
      <alignment horizontal="left"/>
      <protection/>
    </xf>
    <xf numFmtId="0" fontId="60" fillId="0" borderId="0" xfId="34" applyFont="1">
      <alignment vertical="justify"/>
      <protection/>
    </xf>
    <xf numFmtId="180" fontId="60" fillId="0" borderId="0" xfId="34" applyNumberFormat="1" applyFont="1">
      <alignment vertical="justify"/>
      <protection/>
    </xf>
    <xf numFmtId="180" fontId="0" fillId="0" borderId="0" xfId="34" applyNumberFormat="1" applyFont="1">
      <alignment vertical="justify"/>
      <protection/>
    </xf>
    <xf numFmtId="0" fontId="15" fillId="0" borderId="11" xfId="35" applyFont="1" applyBorder="1" applyAlignment="1">
      <alignment horizontal="left" vertical="center" shrinkToFit="1"/>
      <protection/>
    </xf>
    <xf numFmtId="0" fontId="16" fillId="0" borderId="11" xfId="34" applyFont="1" applyBorder="1" applyAlignment="1">
      <alignment horizontal="center" vertical="center"/>
      <protection/>
    </xf>
    <xf numFmtId="4" fontId="14" fillId="0" borderId="13" xfId="36" applyNumberFormat="1" applyFont="1" applyBorder="1" applyAlignment="1">
      <alignment horizontal="right" vertical="center" shrinkToFit="1"/>
    </xf>
    <xf numFmtId="180" fontId="61" fillId="0" borderId="11" xfId="36" applyNumberFormat="1" applyFont="1" applyBorder="1" applyAlignment="1">
      <alignment horizontal="right" vertical="center" shrinkToFit="1"/>
    </xf>
    <xf numFmtId="178" fontId="14" fillId="0" borderId="11" xfId="36" applyNumberFormat="1" applyFont="1" applyBorder="1" applyAlignment="1">
      <alignment horizontal="right" vertical="center" shrinkToFit="1"/>
    </xf>
    <xf numFmtId="0" fontId="12" fillId="0" borderId="10" xfId="34" applyFont="1" applyBorder="1" applyAlignment="1">
      <alignment horizontal="center" vertical="center"/>
      <protection/>
    </xf>
    <xf numFmtId="0" fontId="12" fillId="0" borderId="14" xfId="34" applyFont="1" applyBorder="1" applyAlignment="1">
      <alignment horizontal="center" vertical="center"/>
      <protection/>
    </xf>
    <xf numFmtId="0" fontId="9" fillId="0" borderId="0" xfId="34" applyFont="1" applyAlignment="1">
      <alignment vertical="center"/>
      <protection/>
    </xf>
    <xf numFmtId="0" fontId="1" fillId="0" borderId="11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11" fillId="0" borderId="0" xfId="34" applyFont="1" applyAlignment="1">
      <alignment vertical="center"/>
      <protection/>
    </xf>
    <xf numFmtId="0" fontId="11" fillId="0" borderId="15" xfId="34" applyFont="1" applyBorder="1" applyAlignment="1">
      <alignment vertical="center"/>
      <protection/>
    </xf>
    <xf numFmtId="0" fontId="6" fillId="0" borderId="15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180" fontId="14" fillId="0" borderId="11" xfId="34" applyNumberFormat="1" applyFont="1" applyBorder="1" applyAlignment="1">
      <alignment horizontal="right" vertical="center"/>
      <protection/>
    </xf>
    <xf numFmtId="180" fontId="14" fillId="0" borderId="13" xfId="34" applyNumberFormat="1" applyFont="1" applyBorder="1" applyAlignment="1">
      <alignment horizontal="right" vertical="center"/>
      <protection/>
    </xf>
    <xf numFmtId="0" fontId="14" fillId="0" borderId="0" xfId="34" applyFont="1" applyAlignment="1">
      <alignment horizontal="right" vertical="center"/>
      <protection/>
    </xf>
    <xf numFmtId="180" fontId="62" fillId="0" borderId="12" xfId="34" applyNumberFormat="1" applyFont="1" applyBorder="1" applyAlignment="1">
      <alignment vertical="center"/>
      <protection/>
    </xf>
    <xf numFmtId="177" fontId="10" fillId="0" borderId="12" xfId="34" applyNumberFormat="1" applyFont="1" applyBorder="1" applyAlignment="1">
      <alignment vertical="center"/>
      <protection/>
    </xf>
    <xf numFmtId="177" fontId="62" fillId="0" borderId="11" xfId="34" applyNumberFormat="1" applyFont="1" applyBorder="1" applyAlignment="1">
      <alignment vertical="center"/>
      <protection/>
    </xf>
    <xf numFmtId="180" fontId="62" fillId="0" borderId="0" xfId="34" applyNumberFormat="1" applyFont="1" applyBorder="1" applyAlignment="1">
      <alignment vertical="center"/>
      <protection/>
    </xf>
    <xf numFmtId="180" fontId="62" fillId="0" borderId="11" xfId="34" applyNumberFormat="1" applyFont="1" applyBorder="1" applyAlignment="1">
      <alignment vertical="center"/>
      <protection/>
    </xf>
    <xf numFmtId="187" fontId="63" fillId="33" borderId="0" xfId="35" applyNumberFormat="1" applyFont="1" applyFill="1" applyBorder="1" applyAlignment="1">
      <alignment horizontal="right" vertical="center"/>
      <protection/>
    </xf>
    <xf numFmtId="0" fontId="63" fillId="33" borderId="0" xfId="35" applyFont="1" applyFill="1" applyBorder="1" applyAlignment="1">
      <alignment horizontal="left" vertical="center"/>
      <protection/>
    </xf>
    <xf numFmtId="43" fontId="63" fillId="0" borderId="0" xfId="34" applyNumberFormat="1" applyFont="1" applyBorder="1" applyAlignment="1">
      <alignment vertical="center"/>
      <protection/>
    </xf>
    <xf numFmtId="43" fontId="63" fillId="0" borderId="0" xfId="36" applyFont="1" applyAlignment="1">
      <alignment vertical="center"/>
    </xf>
    <xf numFmtId="0" fontId="63" fillId="0" borderId="0" xfId="34" applyFont="1" applyAlignment="1">
      <alignment vertical="center"/>
      <protection/>
    </xf>
    <xf numFmtId="43" fontId="1" fillId="0" borderId="0" xfId="36" applyNumberFormat="1" applyFont="1" applyAlignment="1">
      <alignment vertical="center"/>
    </xf>
    <xf numFmtId="0" fontId="10" fillId="0" borderId="0" xfId="34" applyFont="1" applyBorder="1" applyAlignment="1">
      <alignment vertical="center"/>
      <protection/>
    </xf>
    <xf numFmtId="0" fontId="14" fillId="0" borderId="11" xfId="35" applyFont="1" applyBorder="1" applyAlignment="1">
      <alignment horizontal="left" vertical="center" shrinkToFit="1"/>
      <protection/>
    </xf>
    <xf numFmtId="180" fontId="10" fillId="0" borderId="13" xfId="34" applyNumberFormat="1" applyFont="1" applyBorder="1" applyAlignment="1">
      <alignment vertical="center"/>
      <protection/>
    </xf>
    <xf numFmtId="177" fontId="10" fillId="0" borderId="11" xfId="34" applyNumberFormat="1" applyFont="1" applyBorder="1" applyAlignment="1">
      <alignment vertical="center"/>
      <protection/>
    </xf>
    <xf numFmtId="180" fontId="62" fillId="0" borderId="13" xfId="34" applyNumberFormat="1" applyFont="1" applyBorder="1" applyAlignment="1">
      <alignment vertical="center"/>
      <protection/>
    </xf>
    <xf numFmtId="180" fontId="64" fillId="0" borderId="11" xfId="34" applyNumberFormat="1" applyFont="1" applyBorder="1" applyAlignment="1">
      <alignment vertical="center"/>
      <protection/>
    </xf>
    <xf numFmtId="180" fontId="62" fillId="34" borderId="0" xfId="34" applyNumberFormat="1" applyFont="1" applyFill="1" applyBorder="1" applyAlignment="1">
      <alignment vertical="center"/>
      <protection/>
    </xf>
    <xf numFmtId="0" fontId="10" fillId="0" borderId="12" xfId="35" applyFont="1" applyBorder="1" applyAlignment="1">
      <alignment horizontal="right" vertical="center" shrinkToFit="1"/>
      <protection/>
    </xf>
    <xf numFmtId="0" fontId="0" fillId="0" borderId="0" xfId="34" applyFont="1" applyBorder="1">
      <alignment vertical="justify"/>
      <protection/>
    </xf>
    <xf numFmtId="43" fontId="65" fillId="0" borderId="0" xfId="33" applyNumberFormat="1" applyFont="1" applyBorder="1" applyAlignment="1">
      <alignment shrinkToFit="1"/>
      <protection/>
    </xf>
    <xf numFmtId="43" fontId="1" fillId="0" borderId="0" xfId="36" applyNumberFormat="1" applyFont="1" applyAlignment="1">
      <alignment horizontal="right" vertical="center"/>
    </xf>
    <xf numFmtId="180" fontId="10" fillId="0" borderId="0" xfId="34" applyNumberFormat="1" applyFont="1" applyBorder="1" applyAlignment="1">
      <alignment vertical="center"/>
      <protection/>
    </xf>
    <xf numFmtId="180" fontId="10" fillId="0" borderId="11" xfId="34" applyNumberFormat="1" applyFont="1" applyBorder="1" applyAlignment="1">
      <alignment vertical="center"/>
      <protection/>
    </xf>
    <xf numFmtId="0" fontId="17" fillId="0" borderId="0" xfId="34" applyFont="1" applyAlignment="1">
      <alignment vertical="center"/>
      <protection/>
    </xf>
    <xf numFmtId="0" fontId="19" fillId="0" borderId="0" xfId="34" applyFont="1">
      <alignment vertical="justify"/>
      <protection/>
    </xf>
    <xf numFmtId="195" fontId="0" fillId="0" borderId="0" xfId="34" applyNumberFormat="1" applyFont="1">
      <alignment vertical="justify"/>
      <protection/>
    </xf>
    <xf numFmtId="10" fontId="0" fillId="0" borderId="0" xfId="43" applyNumberFormat="1" applyFont="1" applyAlignment="1">
      <alignment vertical="justify"/>
    </xf>
    <xf numFmtId="0" fontId="0" fillId="0" borderId="0" xfId="34" applyFont="1" applyAlignment="1">
      <alignment horizontal="right" vertical="justify"/>
      <protection/>
    </xf>
    <xf numFmtId="180" fontId="62" fillId="0" borderId="15" xfId="34" applyNumberFormat="1" applyFont="1" applyBorder="1" applyAlignment="1">
      <alignment vertical="center"/>
      <protection/>
    </xf>
    <xf numFmtId="180" fontId="15" fillId="0" borderId="11" xfId="34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180" fontId="62" fillId="0" borderId="13" xfId="34" applyNumberFormat="1" applyFont="1" applyFill="1" applyBorder="1" applyAlignment="1">
      <alignment vertical="center"/>
      <protection/>
    </xf>
    <xf numFmtId="180" fontId="10" fillId="0" borderId="13" xfId="34" applyNumberFormat="1" applyFont="1" applyFill="1" applyBorder="1" applyAlignment="1">
      <alignment vertical="center"/>
      <protection/>
    </xf>
    <xf numFmtId="180" fontId="10" fillId="0" borderId="15" xfId="34" applyNumberFormat="1" applyFont="1" applyBorder="1" applyAlignment="1">
      <alignment vertical="center"/>
      <protection/>
    </xf>
    <xf numFmtId="180" fontId="10" fillId="0" borderId="11" xfId="34" applyNumberFormat="1" applyFont="1" applyFill="1" applyBorder="1" applyAlignment="1">
      <alignment vertical="center"/>
      <protection/>
    </xf>
    <xf numFmtId="0" fontId="10" fillId="0" borderId="15" xfId="35" applyFont="1" applyBorder="1" applyAlignment="1">
      <alignment horizontal="right" vertical="center" shrinkToFit="1"/>
      <protection/>
    </xf>
    <xf numFmtId="180" fontId="10" fillId="0" borderId="15" xfId="34" applyNumberFormat="1" applyFont="1" applyFill="1" applyBorder="1" applyAlignment="1">
      <alignment vertical="center"/>
      <protection/>
    </xf>
    <xf numFmtId="180" fontId="62" fillId="0" borderId="11" xfId="34" applyNumberFormat="1" applyFont="1" applyBorder="1" applyAlignment="1">
      <alignment vertical="center"/>
      <protection/>
    </xf>
    <xf numFmtId="0" fontId="0" fillId="0" borderId="16" xfId="34" applyFont="1" applyBorder="1">
      <alignment vertical="justify"/>
      <protection/>
    </xf>
    <xf numFmtId="180" fontId="62" fillId="0" borderId="11" xfId="34" applyNumberFormat="1" applyFont="1" applyFill="1" applyBorder="1" applyAlignment="1">
      <alignment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2" fillId="0" borderId="17" xfId="34" applyFont="1" applyBorder="1" applyAlignment="1">
      <alignment horizontal="center" vertical="center"/>
      <protection/>
    </xf>
    <xf numFmtId="0" fontId="12" fillId="0" borderId="18" xfId="34" applyFont="1" applyBorder="1" applyAlignment="1">
      <alignment horizontal="center" vertical="center"/>
      <protection/>
    </xf>
    <xf numFmtId="0" fontId="12" fillId="0" borderId="19" xfId="34" applyFont="1" applyBorder="1" applyAlignment="1">
      <alignment horizontal="center" vertical="center"/>
      <protection/>
    </xf>
    <xf numFmtId="0" fontId="7" fillId="0" borderId="16" xfId="34" applyFont="1" applyBorder="1" applyAlignment="1">
      <alignment horizontal="right" vertical="center"/>
      <protection/>
    </xf>
    <xf numFmtId="0" fontId="60" fillId="0" borderId="0" xfId="35" applyFont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2.2中英文-表1~表26-慧貞_瑋萍的 (1)_瑋萍9511" xfId="34"/>
    <cellStyle name="一般_交易所-(1)表1-表21_otc_表16_92.2中英文-表1~表26-慧貞_瑋萍的 (1)_瑋萍9511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BreakPreview" zoomScaleSheetLayoutView="100" workbookViewId="0" topLeftCell="A13">
      <selection activeCell="F66" sqref="F66:K66"/>
    </sheetView>
  </sheetViews>
  <sheetFormatPr defaultColWidth="9.00390625" defaultRowHeight="16.5"/>
  <cols>
    <col min="1" max="1" width="5.00390625" style="9" customWidth="1"/>
    <col min="2" max="2" width="11.125" style="9" customWidth="1"/>
    <col min="3" max="3" width="7.00390625" style="9" customWidth="1"/>
    <col min="4" max="4" width="11.50390625" style="9" customWidth="1"/>
    <col min="5" max="5" width="10.375" style="9" customWidth="1"/>
    <col min="6" max="6" width="9.75390625" style="9" customWidth="1"/>
    <col min="7" max="7" width="10.00390625" style="9" customWidth="1"/>
    <col min="8" max="8" width="9.75390625" style="9" customWidth="1"/>
    <col min="9" max="9" width="8.375" style="9" customWidth="1"/>
    <col min="10" max="10" width="8.25390625" style="9" customWidth="1"/>
    <col min="11" max="11" width="8.00390625" style="9" customWidth="1"/>
    <col min="12" max="12" width="12.25390625" style="9" customWidth="1"/>
    <col min="13" max="14" width="12.25390625" style="9" bestFit="1" customWidth="1"/>
    <col min="15" max="15" width="9.75390625" style="9" bestFit="1" customWidth="1"/>
    <col min="16" max="16" width="9.125" style="9" bestFit="1" customWidth="1"/>
    <col min="17" max="16384" width="9.00390625" style="9" customWidth="1"/>
  </cols>
  <sheetData>
    <row r="1" spans="1:10" ht="21.75">
      <c r="A1" s="59" t="s">
        <v>70</v>
      </c>
      <c r="B1" s="60"/>
      <c r="C1" s="60"/>
      <c r="D1" s="60"/>
      <c r="E1" s="60"/>
      <c r="F1" s="60"/>
      <c r="J1" s="12"/>
    </row>
    <row r="2" spans="1:9" ht="19.5" customHeight="1">
      <c r="A2" s="76" t="s">
        <v>71</v>
      </c>
      <c r="B2" s="77"/>
      <c r="C2" s="77"/>
      <c r="D2" s="77"/>
      <c r="E2" s="77"/>
      <c r="F2" s="77"/>
      <c r="G2" s="77"/>
      <c r="H2" s="77"/>
      <c r="I2" s="77"/>
    </row>
    <row r="3" spans="1:12" ht="16.5" customHeight="1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24" customFormat="1" ht="16.5" customHeight="1">
      <c r="A4" s="1"/>
      <c r="B4" s="22"/>
      <c r="C4" s="22" t="s">
        <v>3</v>
      </c>
      <c r="D4" s="23" t="s">
        <v>22</v>
      </c>
      <c r="E4" s="23" t="s">
        <v>55</v>
      </c>
      <c r="F4" s="78" t="s">
        <v>23</v>
      </c>
      <c r="G4" s="79"/>
      <c r="H4" s="79"/>
      <c r="I4" s="79"/>
      <c r="J4" s="79"/>
      <c r="K4" s="79"/>
      <c r="L4" s="80"/>
    </row>
    <row r="5" spans="1:12" s="24" customFormat="1" ht="16.5" customHeight="1">
      <c r="A5" s="4" t="s">
        <v>1</v>
      </c>
      <c r="B5" s="4" t="s">
        <v>54</v>
      </c>
      <c r="C5" s="2" t="s">
        <v>4</v>
      </c>
      <c r="D5" s="2" t="s">
        <v>24</v>
      </c>
      <c r="E5" s="2" t="s">
        <v>24</v>
      </c>
      <c r="F5" s="18" t="s">
        <v>56</v>
      </c>
      <c r="G5" s="25" t="s">
        <v>5</v>
      </c>
      <c r="H5" s="25" t="s">
        <v>25</v>
      </c>
      <c r="I5" s="25" t="s">
        <v>26</v>
      </c>
      <c r="J5" s="25" t="s">
        <v>27</v>
      </c>
      <c r="K5" s="25" t="s">
        <v>28</v>
      </c>
      <c r="L5" s="25" t="s">
        <v>49</v>
      </c>
    </row>
    <row r="6" spans="1:12" s="28" customFormat="1" ht="16.5" customHeight="1">
      <c r="A6" s="26" t="s">
        <v>2</v>
      </c>
      <c r="B6" s="27" t="s">
        <v>63</v>
      </c>
      <c r="C6" s="26" t="s">
        <v>6</v>
      </c>
      <c r="D6" s="26" t="s">
        <v>29</v>
      </c>
      <c r="E6" s="26" t="s">
        <v>29</v>
      </c>
      <c r="F6" s="26" t="s">
        <v>62</v>
      </c>
      <c r="G6" s="26" t="s">
        <v>30</v>
      </c>
      <c r="H6" s="26" t="s">
        <v>31</v>
      </c>
      <c r="I6" s="26" t="s">
        <v>32</v>
      </c>
      <c r="J6" s="26" t="s">
        <v>33</v>
      </c>
      <c r="K6" s="26" t="s">
        <v>34</v>
      </c>
      <c r="L6" s="25" t="s">
        <v>50</v>
      </c>
    </row>
    <row r="7" spans="1:12" s="28" customFormat="1" ht="16.5" customHeight="1">
      <c r="A7" s="29"/>
      <c r="B7" s="30"/>
      <c r="C7" s="31" t="s">
        <v>35</v>
      </c>
      <c r="D7" s="31"/>
      <c r="E7" s="31"/>
      <c r="F7" s="31" t="s">
        <v>0</v>
      </c>
      <c r="G7" s="31" t="s">
        <v>0</v>
      </c>
      <c r="H7" s="31" t="s">
        <v>0</v>
      </c>
      <c r="I7" s="31" t="s">
        <v>36</v>
      </c>
      <c r="J7" s="31" t="s">
        <v>15</v>
      </c>
      <c r="K7" s="31" t="s">
        <v>0</v>
      </c>
      <c r="L7" s="29"/>
    </row>
    <row r="8" spans="1:12" s="34" customFormat="1" ht="22.5" customHeight="1" hidden="1">
      <c r="A8" s="47">
        <v>2006</v>
      </c>
      <c r="B8" s="11">
        <v>176619.957908855</v>
      </c>
      <c r="C8" s="10">
        <v>-16.028233192453623</v>
      </c>
      <c r="D8" s="32">
        <v>87945.01415361601</v>
      </c>
      <c r="E8" s="20">
        <v>12.6</v>
      </c>
      <c r="F8" s="20">
        <v>0.74</v>
      </c>
      <c r="G8" s="19">
        <v>970.9793995730001</v>
      </c>
      <c r="H8" s="21">
        <v>87092.11577874397</v>
      </c>
      <c r="I8" s="11">
        <v>418.47376365900004</v>
      </c>
      <c r="J8" s="11">
        <v>106.408087395</v>
      </c>
      <c r="K8" s="11">
        <v>73.626725868</v>
      </c>
      <c r="L8" s="33">
        <v>88662.34375523898</v>
      </c>
    </row>
    <row r="9" spans="1:12" s="34" customFormat="1" ht="22.5" customHeight="1">
      <c r="A9" s="47">
        <v>2007</v>
      </c>
      <c r="B9" s="11">
        <v>133457.021949631</v>
      </c>
      <c r="C9" s="10">
        <v>-24.438311768536547</v>
      </c>
      <c r="D9" s="32">
        <v>84575.2</v>
      </c>
      <c r="E9" s="20">
        <v>71.51</v>
      </c>
      <c r="F9" s="20">
        <v>3.25</v>
      </c>
      <c r="G9" s="19">
        <v>632.457524268</v>
      </c>
      <c r="H9" s="21">
        <v>47914.77</v>
      </c>
      <c r="I9" s="11">
        <v>140.752072791</v>
      </c>
      <c r="J9" s="11">
        <v>108.443026989</v>
      </c>
      <c r="K9" s="11">
        <v>10.639325583</v>
      </c>
      <c r="L9" s="33">
        <v>48810.311949630996</v>
      </c>
    </row>
    <row r="10" spans="1:12" s="34" customFormat="1" ht="22.5" customHeight="1">
      <c r="A10" s="47">
        <v>2008</v>
      </c>
      <c r="B10" s="11">
        <v>98518.603615267</v>
      </c>
      <c r="C10" s="10">
        <v>-26.179527928886614</v>
      </c>
      <c r="D10" s="32">
        <v>66072.50581999801</v>
      </c>
      <c r="E10" s="20">
        <v>86.45</v>
      </c>
      <c r="F10" s="20">
        <v>1.74</v>
      </c>
      <c r="G10" s="19">
        <v>607.542477367</v>
      </c>
      <c r="H10" s="21">
        <v>31519.119675345</v>
      </c>
      <c r="I10" s="11">
        <v>177.532597506</v>
      </c>
      <c r="J10" s="11">
        <v>52.424513097</v>
      </c>
      <c r="K10" s="11">
        <v>1.2885319540000002</v>
      </c>
      <c r="L10" s="33">
        <v>32359.647795269</v>
      </c>
    </row>
    <row r="11" spans="1:12" s="34" customFormat="1" ht="22.5" customHeight="1">
      <c r="A11" s="47">
        <v>2009</v>
      </c>
      <c r="B11" s="11">
        <v>71827.73638759035</v>
      </c>
      <c r="C11" s="10">
        <v>-27.0922102508774</v>
      </c>
      <c r="D11" s="32">
        <v>49902.458480986</v>
      </c>
      <c r="E11" s="20">
        <v>33.16</v>
      </c>
      <c r="F11" s="20">
        <v>0.75</v>
      </c>
      <c r="G11" s="19">
        <v>530.563561684</v>
      </c>
      <c r="H11" s="21">
        <v>21223.303544042</v>
      </c>
      <c r="I11" s="11">
        <v>123.246161235</v>
      </c>
      <c r="J11" s="11">
        <v>0.179967763</v>
      </c>
      <c r="K11" s="11">
        <v>14.226745652</v>
      </c>
      <c r="L11" s="33">
        <v>21892.269980376</v>
      </c>
    </row>
    <row r="12" spans="1:12" s="34" customFormat="1" ht="22.5" customHeight="1">
      <c r="A12" s="47">
        <v>2010</v>
      </c>
      <c r="B12" s="11">
        <v>76722.4080761926</v>
      </c>
      <c r="C12" s="10">
        <v>6.81445905825302</v>
      </c>
      <c r="D12" s="32">
        <v>52989.097627141</v>
      </c>
      <c r="E12" s="20">
        <v>4.44</v>
      </c>
      <c r="F12" s="20">
        <v>2.26</v>
      </c>
      <c r="G12" s="19">
        <v>782.9456320519998</v>
      </c>
      <c r="H12" s="21">
        <v>22761.578890887995</v>
      </c>
      <c r="I12" s="11">
        <v>171.94895704</v>
      </c>
      <c r="J12" s="11">
        <v>9.441821888</v>
      </c>
      <c r="K12" s="11">
        <v>0.7</v>
      </c>
      <c r="L12" s="33">
        <v>23728.875301867993</v>
      </c>
    </row>
    <row r="13" spans="1:18" s="34" customFormat="1" ht="22.5" customHeight="1">
      <c r="A13" s="47">
        <v>2011</v>
      </c>
      <c r="B13" s="11">
        <v>71576.16681526299</v>
      </c>
      <c r="C13" s="10">
        <v>-6.707611752512921</v>
      </c>
      <c r="D13" s="32">
        <v>56259.70200946299</v>
      </c>
      <c r="E13" s="20">
        <v>14.14</v>
      </c>
      <c r="F13" s="20">
        <v>0.31</v>
      </c>
      <c r="G13" s="19">
        <v>926.804338511</v>
      </c>
      <c r="H13" s="21">
        <v>14089.671487799</v>
      </c>
      <c r="I13" s="11">
        <v>266.781840073</v>
      </c>
      <c r="J13" s="11">
        <v>4.627372085000001</v>
      </c>
      <c r="K13" s="11">
        <v>14.129767332</v>
      </c>
      <c r="L13" s="33">
        <v>15302.324805799999</v>
      </c>
      <c r="R13" s="34">
        <f>S13+V13</f>
        <v>0</v>
      </c>
    </row>
    <row r="14" spans="1:12" s="34" customFormat="1" ht="22.5" customHeight="1">
      <c r="A14" s="47">
        <v>2012</v>
      </c>
      <c r="B14" s="11">
        <v>65214.17722196701</v>
      </c>
      <c r="C14" s="10">
        <v>-8.888435614898482</v>
      </c>
      <c r="D14" s="32">
        <v>54819.32391854701</v>
      </c>
      <c r="E14" s="20">
        <v>13.65</v>
      </c>
      <c r="F14" s="20">
        <v>0.53</v>
      </c>
      <c r="G14" s="19">
        <v>1206.563070298</v>
      </c>
      <c r="H14" s="21">
        <v>8908.023162357002</v>
      </c>
      <c r="I14" s="11">
        <v>264.75214139900004</v>
      </c>
      <c r="J14" s="11">
        <v>1.131603292</v>
      </c>
      <c r="K14" s="11">
        <v>0.203326074</v>
      </c>
      <c r="L14" s="33">
        <f>SUM(F14:K14)</f>
        <v>10381.203303420003</v>
      </c>
    </row>
    <row r="15" spans="1:13" s="34" customFormat="1" ht="22.5" customHeight="1">
      <c r="A15" s="47">
        <v>2013</v>
      </c>
      <c r="B15" s="11">
        <v>51925.05</v>
      </c>
      <c r="C15" s="10">
        <v>-20.3663996203171</v>
      </c>
      <c r="D15" s="32">
        <v>43963.448399124005</v>
      </c>
      <c r="E15" s="20">
        <v>18.72</v>
      </c>
      <c r="F15" s="20">
        <v>11.28</v>
      </c>
      <c r="G15" s="19">
        <v>1163.324034133</v>
      </c>
      <c r="H15" s="21">
        <v>6558.211</v>
      </c>
      <c r="I15" s="11">
        <v>200.39355318199995</v>
      </c>
      <c r="J15" s="11">
        <v>0</v>
      </c>
      <c r="K15" s="11">
        <v>9.668460456</v>
      </c>
      <c r="L15" s="33">
        <f>SUM(F15:K15)</f>
        <v>7942.8770477709995</v>
      </c>
      <c r="M15" s="55"/>
    </row>
    <row r="16" spans="1:18" s="46" customFormat="1" ht="22.5" customHeight="1">
      <c r="A16" s="17">
        <v>2014</v>
      </c>
      <c r="B16" s="11">
        <v>51148.71924501016</v>
      </c>
      <c r="C16" s="10">
        <v>-1.5090401271457776</v>
      </c>
      <c r="D16" s="51">
        <v>42357.869999999995</v>
      </c>
      <c r="E16" s="51">
        <v>86.97582488238272</v>
      </c>
      <c r="F16" s="51">
        <v>611.3527797327811</v>
      </c>
      <c r="G16" s="51">
        <v>1054.137473254</v>
      </c>
      <c r="H16" s="51">
        <v>6663.5495353020015</v>
      </c>
      <c r="I16" s="51">
        <v>359.578971139</v>
      </c>
      <c r="J16" s="51">
        <v>4.475</v>
      </c>
      <c r="K16" s="51">
        <v>10.779660699999999</v>
      </c>
      <c r="L16" s="51">
        <v>8703.87342012778</v>
      </c>
      <c r="M16" s="56"/>
      <c r="N16" s="45"/>
      <c r="O16" s="45"/>
      <c r="P16" s="45"/>
      <c r="Q16" s="45"/>
      <c r="R16" s="7"/>
    </row>
    <row r="17" spans="1:23" s="44" customFormat="1" ht="22.5" customHeight="1" hidden="1">
      <c r="A17" s="3" t="s">
        <v>64</v>
      </c>
      <c r="B17" s="35">
        <f>SUM(D17:K17)</f>
        <v>3735.0939271492184</v>
      </c>
      <c r="C17" s="36">
        <v>-3.013823440957941</v>
      </c>
      <c r="D17" s="35">
        <v>3101.67</v>
      </c>
      <c r="E17" s="37">
        <v>0.9107504453807819</v>
      </c>
      <c r="F17" s="37">
        <v>3.5798692898369997</v>
      </c>
      <c r="G17" s="38">
        <v>108.08247968</v>
      </c>
      <c r="H17" s="35">
        <v>495.623246297</v>
      </c>
      <c r="I17" s="35">
        <v>24.593990237</v>
      </c>
      <c r="J17" s="35">
        <v>0</v>
      </c>
      <c r="K17" s="39">
        <v>0.6335912</v>
      </c>
      <c r="L17" s="48">
        <f>SUM(F17:K17)</f>
        <v>632.5131767038368</v>
      </c>
      <c r="M17" s="40"/>
      <c r="N17" s="41"/>
      <c r="O17" s="41"/>
      <c r="P17" s="41"/>
      <c r="Q17" s="41"/>
      <c r="R17" s="41"/>
      <c r="S17" s="42"/>
      <c r="T17" s="43"/>
      <c r="U17" s="43"/>
      <c r="V17" s="43"/>
      <c r="W17" s="43"/>
    </row>
    <row r="18" spans="1:23" s="44" customFormat="1" ht="22.5" customHeight="1" hidden="1">
      <c r="A18" s="3" t="s">
        <v>65</v>
      </c>
      <c r="B18" s="35">
        <f aca="true" t="shared" si="0" ref="B18:B25">SUM(D18:K18)</f>
        <v>3492.992102332718</v>
      </c>
      <c r="C18" s="36">
        <v>-6.481697309246515</v>
      </c>
      <c r="D18" s="35">
        <v>2837.58</v>
      </c>
      <c r="E18" s="37">
        <v>2.155254292226795</v>
      </c>
      <c r="F18" s="37">
        <v>0.28403960449124505</v>
      </c>
      <c r="G18" s="38">
        <v>61.739087598</v>
      </c>
      <c r="H18" s="35">
        <v>576.586238586</v>
      </c>
      <c r="I18" s="35">
        <v>13.391218502</v>
      </c>
      <c r="J18" s="35">
        <v>0</v>
      </c>
      <c r="K18" s="39">
        <v>1.25626375</v>
      </c>
      <c r="L18" s="48">
        <f aca="true" t="shared" si="1" ref="L18:L23">SUM(F18:K18)</f>
        <v>653.2568480404913</v>
      </c>
      <c r="M18" s="40"/>
      <c r="N18" s="41"/>
      <c r="O18" s="41"/>
      <c r="P18" s="41"/>
      <c r="Q18" s="41"/>
      <c r="R18" s="41"/>
      <c r="S18" s="42"/>
      <c r="T18" s="43"/>
      <c r="U18" s="43"/>
      <c r="V18" s="43"/>
      <c r="W18" s="43"/>
    </row>
    <row r="19" spans="1:23" s="44" customFormat="1" ht="22.5" customHeight="1" hidden="1">
      <c r="A19" s="3" t="s">
        <v>66</v>
      </c>
      <c r="B19" s="35">
        <f t="shared" si="0"/>
        <v>4366.362898172228</v>
      </c>
      <c r="C19" s="36">
        <v>25.003427592649263</v>
      </c>
      <c r="D19" s="35">
        <v>3639.86</v>
      </c>
      <c r="E19" s="37">
        <v>2.08982014477515</v>
      </c>
      <c r="F19" s="37">
        <v>2.9088708384529136</v>
      </c>
      <c r="G19" s="38">
        <v>86.109539145</v>
      </c>
      <c r="H19" s="35">
        <v>590.515260597</v>
      </c>
      <c r="I19" s="35">
        <v>43.132727147</v>
      </c>
      <c r="J19" s="35">
        <v>0</v>
      </c>
      <c r="K19" s="39">
        <v>1.7466803</v>
      </c>
      <c r="L19" s="48">
        <f t="shared" si="1"/>
        <v>724.4130780274528</v>
      </c>
      <c r="M19" s="40"/>
      <c r="N19" s="41"/>
      <c r="O19" s="41"/>
      <c r="P19" s="41"/>
      <c r="Q19" s="41"/>
      <c r="R19" s="41"/>
      <c r="S19" s="42"/>
      <c r="T19" s="43"/>
      <c r="U19" s="43"/>
      <c r="V19" s="43"/>
      <c r="W19" s="43"/>
    </row>
    <row r="20" spans="1:23" s="44" customFormat="1" ht="22.5" customHeight="1" hidden="1">
      <c r="A20" s="3" t="s">
        <v>67</v>
      </c>
      <c r="B20" s="35">
        <f t="shared" si="0"/>
        <v>4488.214847424</v>
      </c>
      <c r="C20" s="49">
        <v>2.790648517532901</v>
      </c>
      <c r="D20" s="39">
        <v>3770.8</v>
      </c>
      <c r="E20" s="37">
        <v>2.43</v>
      </c>
      <c r="F20" s="37">
        <v>0.61</v>
      </c>
      <c r="G20" s="39">
        <v>49.002306859</v>
      </c>
      <c r="H20" s="39">
        <v>634.407662428</v>
      </c>
      <c r="I20" s="39">
        <v>29.884919787</v>
      </c>
      <c r="J20" s="39">
        <v>0</v>
      </c>
      <c r="K20" s="50">
        <v>1.07995835</v>
      </c>
      <c r="L20" s="48">
        <f t="shared" si="1"/>
        <v>714.984847424</v>
      </c>
      <c r="M20" s="40"/>
      <c r="N20" s="41"/>
      <c r="O20" s="41"/>
      <c r="P20" s="41"/>
      <c r="Q20" s="41"/>
      <c r="R20" s="41"/>
      <c r="S20" s="42"/>
      <c r="T20" s="43"/>
      <c r="U20" s="43"/>
      <c r="V20" s="43"/>
      <c r="W20" s="43"/>
    </row>
    <row r="21" spans="1:23" s="44" customFormat="1" ht="22.5" customHeight="1" hidden="1">
      <c r="A21" s="3" t="s">
        <v>68</v>
      </c>
      <c r="B21" s="35">
        <f t="shared" si="0"/>
        <v>4116.012768803001</v>
      </c>
      <c r="C21" s="39">
        <v>-8.292899135497345</v>
      </c>
      <c r="D21" s="39">
        <v>3389.22</v>
      </c>
      <c r="E21" s="39">
        <v>4.88</v>
      </c>
      <c r="F21" s="39">
        <v>0.82</v>
      </c>
      <c r="G21" s="39">
        <v>113.502043553</v>
      </c>
      <c r="H21" s="39">
        <v>550.415432975</v>
      </c>
      <c r="I21" s="39">
        <v>56.713424025</v>
      </c>
      <c r="J21" s="39">
        <v>0</v>
      </c>
      <c r="K21" s="50">
        <v>0.46186825</v>
      </c>
      <c r="L21" s="48">
        <f t="shared" si="1"/>
        <v>721.912768803</v>
      </c>
      <c r="M21" s="40"/>
      <c r="N21" s="41"/>
      <c r="O21" s="41"/>
      <c r="P21" s="41"/>
      <c r="Q21" s="41"/>
      <c r="R21" s="41"/>
      <c r="S21" s="42"/>
      <c r="T21" s="43"/>
      <c r="U21" s="43"/>
      <c r="V21" s="43"/>
      <c r="W21" s="43"/>
    </row>
    <row r="22" spans="1:23" s="44" customFormat="1" ht="22.5" customHeight="1" hidden="1">
      <c r="A22" s="3" t="s">
        <v>69</v>
      </c>
      <c r="B22" s="35">
        <f t="shared" si="0"/>
        <v>4093.8697071980005</v>
      </c>
      <c r="C22" s="39">
        <v>-0.537970308881619</v>
      </c>
      <c r="D22" s="39">
        <v>3219.8</v>
      </c>
      <c r="E22" s="39">
        <v>3.65</v>
      </c>
      <c r="F22" s="39">
        <v>9.74</v>
      </c>
      <c r="G22" s="39">
        <v>105.587958173</v>
      </c>
      <c r="H22" s="39">
        <v>709.300728866</v>
      </c>
      <c r="I22" s="39">
        <v>44.979025559</v>
      </c>
      <c r="J22" s="39">
        <v>0</v>
      </c>
      <c r="K22" s="50">
        <v>0.8119946</v>
      </c>
      <c r="L22" s="48">
        <f t="shared" si="1"/>
        <v>870.419707198</v>
      </c>
      <c r="M22" s="40"/>
      <c r="N22" s="41"/>
      <c r="O22" s="41"/>
      <c r="P22" s="41"/>
      <c r="Q22" s="41"/>
      <c r="R22" s="41"/>
      <c r="S22" s="42"/>
      <c r="T22" s="43"/>
      <c r="U22" s="43"/>
      <c r="V22" s="43"/>
      <c r="W22" s="43"/>
    </row>
    <row r="23" spans="1:23" s="44" customFormat="1" ht="22.5" customHeight="1" hidden="1">
      <c r="A23" s="3" t="s">
        <v>41</v>
      </c>
      <c r="B23" s="39">
        <f t="shared" si="0"/>
        <v>4532.666253569</v>
      </c>
      <c r="C23" s="39">
        <v>10.718485338636107</v>
      </c>
      <c r="D23" s="39">
        <v>3674.89</v>
      </c>
      <c r="E23" s="39">
        <v>2.99</v>
      </c>
      <c r="F23" s="39">
        <v>54.57</v>
      </c>
      <c r="G23" s="39">
        <v>107.28768857</v>
      </c>
      <c r="H23" s="39">
        <v>674.445850919</v>
      </c>
      <c r="I23" s="39">
        <v>12.74176168</v>
      </c>
      <c r="J23" s="39">
        <v>4.475</v>
      </c>
      <c r="K23" s="50">
        <v>1.2659524</v>
      </c>
      <c r="L23" s="48">
        <f t="shared" si="1"/>
        <v>854.786253569</v>
      </c>
      <c r="M23" s="40"/>
      <c r="N23" s="41"/>
      <c r="O23" s="41"/>
      <c r="P23" s="41"/>
      <c r="Q23" s="41"/>
      <c r="R23" s="41"/>
      <c r="S23" s="42"/>
      <c r="T23" s="43"/>
      <c r="U23" s="43"/>
      <c r="V23" s="43"/>
      <c r="W23" s="43"/>
    </row>
    <row r="24" spans="1:13" ht="22.5" customHeight="1" hidden="1">
      <c r="A24" s="53" t="s">
        <v>43</v>
      </c>
      <c r="B24" s="35">
        <f t="shared" si="0"/>
        <v>4362.5467403620005</v>
      </c>
      <c r="C24" s="35">
        <v>-3.75</v>
      </c>
      <c r="D24" s="35">
        <v>3624.48</v>
      </c>
      <c r="E24" s="35">
        <v>5.33</v>
      </c>
      <c r="F24" s="35">
        <v>94.94</v>
      </c>
      <c r="G24" s="35">
        <v>90.556369676</v>
      </c>
      <c r="H24" s="35">
        <v>533.895114634</v>
      </c>
      <c r="I24" s="39">
        <v>12.011904202</v>
      </c>
      <c r="J24" s="39">
        <v>0</v>
      </c>
      <c r="K24" s="38">
        <v>1.33335185</v>
      </c>
      <c r="L24" s="58">
        <f>SUM(F24:K24)</f>
        <v>732.736740362</v>
      </c>
      <c r="M24" s="54"/>
    </row>
    <row r="25" spans="1:13" ht="22.5" customHeight="1" hidden="1">
      <c r="A25" s="53" t="s">
        <v>44</v>
      </c>
      <c r="B25" s="35">
        <f t="shared" si="0"/>
        <v>4552.099999999999</v>
      </c>
      <c r="C25" s="35">
        <v>4.34</v>
      </c>
      <c r="D25" s="35">
        <v>3678.27</v>
      </c>
      <c r="E25" s="35">
        <v>12.04</v>
      </c>
      <c r="F25" s="35">
        <v>184.18</v>
      </c>
      <c r="G25" s="35">
        <v>78.33</v>
      </c>
      <c r="H25" s="35">
        <v>561.78</v>
      </c>
      <c r="I25" s="39">
        <v>36.67</v>
      </c>
      <c r="J25" s="39">
        <v>0</v>
      </c>
      <c r="K25" s="38">
        <v>0.83</v>
      </c>
      <c r="L25" s="58">
        <f>SUM(F25:K25)</f>
        <v>861.79</v>
      </c>
      <c r="M25" s="54"/>
    </row>
    <row r="26" spans="1:13" ht="22.5" customHeight="1" hidden="1">
      <c r="A26" s="3" t="s">
        <v>45</v>
      </c>
      <c r="B26" s="50">
        <f>SUM(D26:K26)</f>
        <v>4480.209999999999</v>
      </c>
      <c r="C26" s="48">
        <v>-1.5792711056435538</v>
      </c>
      <c r="D26" s="48">
        <v>3694.17</v>
      </c>
      <c r="E26" s="48">
        <v>12.22</v>
      </c>
      <c r="F26" s="48">
        <v>65.9</v>
      </c>
      <c r="G26" s="48">
        <v>77.18</v>
      </c>
      <c r="H26" s="48">
        <v>617.38</v>
      </c>
      <c r="I26" s="48">
        <v>12.69</v>
      </c>
      <c r="J26" s="39">
        <v>0</v>
      </c>
      <c r="K26" s="48">
        <v>0.67</v>
      </c>
      <c r="L26" s="48">
        <f>SUM(F26:K26)</f>
        <v>773.82</v>
      </c>
      <c r="M26" s="54"/>
    </row>
    <row r="27" spans="1:13" ht="22.5" customHeight="1" hidden="1">
      <c r="A27" s="3" t="s">
        <v>46</v>
      </c>
      <c r="B27" s="50">
        <f>SUM(D27:K27)</f>
        <v>4215.42</v>
      </c>
      <c r="C27" s="48">
        <v>-5.910214030145888</v>
      </c>
      <c r="D27" s="48">
        <v>3595.72</v>
      </c>
      <c r="E27" s="48">
        <v>13.68</v>
      </c>
      <c r="F27" s="48">
        <v>112.92</v>
      </c>
      <c r="G27" s="48">
        <v>65.6</v>
      </c>
      <c r="H27" s="48">
        <v>387.97</v>
      </c>
      <c r="I27" s="48">
        <v>39.26</v>
      </c>
      <c r="J27" s="39">
        <v>0</v>
      </c>
      <c r="K27" s="48">
        <v>0.27</v>
      </c>
      <c r="L27" s="48">
        <f>SUM(F27:K27)</f>
        <v>606.02</v>
      </c>
      <c r="M27" s="54"/>
    </row>
    <row r="28" spans="1:12" ht="22.5" customHeight="1" hidden="1">
      <c r="A28" s="3" t="s">
        <v>47</v>
      </c>
      <c r="B28" s="39">
        <f>SUM(D28:K28)</f>
        <v>4713.23</v>
      </c>
      <c r="C28" s="57">
        <v>11.80926218502545</v>
      </c>
      <c r="D28" s="58">
        <v>4131.41</v>
      </c>
      <c r="E28" s="57">
        <v>24.6</v>
      </c>
      <c r="F28" s="58">
        <v>80.9</v>
      </c>
      <c r="G28" s="57">
        <v>111.16</v>
      </c>
      <c r="H28" s="58">
        <v>331.23</v>
      </c>
      <c r="I28" s="57">
        <v>33.51</v>
      </c>
      <c r="J28" s="58">
        <v>0</v>
      </c>
      <c r="K28" s="57">
        <v>0.42</v>
      </c>
      <c r="L28" s="58">
        <f>SUM(F28:K28)</f>
        <v>557.2199999999999</v>
      </c>
    </row>
    <row r="29" spans="1:14" ht="22.5" customHeight="1">
      <c r="A29" s="17">
        <v>2015</v>
      </c>
      <c r="B29" s="51">
        <f aca="true" t="shared" si="2" ref="B29:B41">SUM(D29:K29)</f>
        <v>53613.960000000014</v>
      </c>
      <c r="C29" s="10">
        <v>4.82</v>
      </c>
      <c r="D29" s="51">
        <f>SUM(D30:D41)</f>
        <v>44302.23000000001</v>
      </c>
      <c r="E29" s="65">
        <f>SUM(E30:E41)</f>
        <v>323.61</v>
      </c>
      <c r="F29" s="65">
        <f aca="true" t="shared" si="3" ref="F29:L29">SUM(F30:F41)</f>
        <v>1051.41</v>
      </c>
      <c r="G29" s="51">
        <f t="shared" si="3"/>
        <v>964.48</v>
      </c>
      <c r="H29" s="51">
        <f t="shared" si="3"/>
        <v>6726.849999999998</v>
      </c>
      <c r="I29" s="51">
        <f t="shared" si="3"/>
        <v>233.00000000000003</v>
      </c>
      <c r="J29" s="51">
        <f t="shared" si="3"/>
        <v>0</v>
      </c>
      <c r="K29" s="51">
        <f t="shared" si="3"/>
        <v>12.380000000000003</v>
      </c>
      <c r="L29" s="51">
        <f t="shared" si="3"/>
        <v>8988.119999999999</v>
      </c>
      <c r="M29" s="62"/>
      <c r="N29" s="61"/>
    </row>
    <row r="30" spans="1:13" ht="15.75" hidden="1">
      <c r="A30" s="3" t="s">
        <v>64</v>
      </c>
      <c r="B30" s="39">
        <f t="shared" si="2"/>
        <v>4713.39</v>
      </c>
      <c r="C30" s="48">
        <v>0</v>
      </c>
      <c r="D30" s="48">
        <v>3801.71</v>
      </c>
      <c r="E30" s="48">
        <v>9.1</v>
      </c>
      <c r="F30" s="48">
        <v>53.07</v>
      </c>
      <c r="G30" s="48">
        <v>80.37</v>
      </c>
      <c r="H30" s="48">
        <v>750.37</v>
      </c>
      <c r="I30" s="48">
        <v>18.43</v>
      </c>
      <c r="J30" s="39">
        <v>0</v>
      </c>
      <c r="K30" s="48">
        <v>0.34</v>
      </c>
      <c r="L30" s="58">
        <f aca="true" t="shared" si="4" ref="L30:L41">SUM(F30:K30)</f>
        <v>902.5799999999999</v>
      </c>
      <c r="M30" s="54"/>
    </row>
    <row r="31" spans="1:13" ht="15.75" hidden="1">
      <c r="A31" s="3" t="s">
        <v>65</v>
      </c>
      <c r="B31" s="39">
        <f t="shared" si="2"/>
        <v>3197.4600000000005</v>
      </c>
      <c r="C31" s="48">
        <f aca="true" t="shared" si="5" ref="C31:C40">(B31-B30)/B30*100</f>
        <v>-32.16220172741912</v>
      </c>
      <c r="D31" s="48">
        <v>2632.86</v>
      </c>
      <c r="E31" s="58">
        <v>5.09</v>
      </c>
      <c r="F31" s="48">
        <v>157.87</v>
      </c>
      <c r="G31" s="58">
        <v>70.42</v>
      </c>
      <c r="H31" s="48">
        <v>299.68</v>
      </c>
      <c r="I31" s="57">
        <v>31.28</v>
      </c>
      <c r="J31" s="39">
        <v>0</v>
      </c>
      <c r="K31" s="57">
        <v>0.26</v>
      </c>
      <c r="L31" s="58">
        <f t="shared" si="4"/>
        <v>559.51</v>
      </c>
      <c r="M31" s="54"/>
    </row>
    <row r="32" spans="1:13" ht="15.75" hidden="1">
      <c r="A32" s="3" t="s">
        <v>66</v>
      </c>
      <c r="B32" s="39">
        <f t="shared" si="2"/>
        <v>4936.57</v>
      </c>
      <c r="C32" s="48">
        <f t="shared" si="5"/>
        <v>54.39035984812942</v>
      </c>
      <c r="D32" s="48">
        <v>3923.27</v>
      </c>
      <c r="E32" s="58">
        <v>15.69</v>
      </c>
      <c r="F32" s="48">
        <v>126.38</v>
      </c>
      <c r="G32" s="58">
        <v>101.46</v>
      </c>
      <c r="H32" s="48">
        <v>743.24</v>
      </c>
      <c r="I32" s="57">
        <v>25.09</v>
      </c>
      <c r="J32" s="39">
        <v>0</v>
      </c>
      <c r="K32" s="57">
        <v>1.44</v>
      </c>
      <c r="L32" s="58">
        <f t="shared" si="4"/>
        <v>997.61</v>
      </c>
      <c r="M32" s="54"/>
    </row>
    <row r="33" spans="1:13" ht="15.75" hidden="1">
      <c r="A33" s="3" t="s">
        <v>67</v>
      </c>
      <c r="B33" s="39">
        <f t="shared" si="2"/>
        <v>4190.36</v>
      </c>
      <c r="C33" s="48">
        <f t="shared" si="5"/>
        <v>-15.11596108228993</v>
      </c>
      <c r="D33" s="48">
        <v>3507.45</v>
      </c>
      <c r="E33" s="58">
        <v>21.35</v>
      </c>
      <c r="F33" s="48">
        <v>60.27</v>
      </c>
      <c r="G33" s="58">
        <v>65.58</v>
      </c>
      <c r="H33" s="48">
        <v>522.87</v>
      </c>
      <c r="I33" s="57">
        <v>11.6</v>
      </c>
      <c r="J33" s="39">
        <v>0</v>
      </c>
      <c r="K33" s="57">
        <v>1.24</v>
      </c>
      <c r="L33" s="58">
        <f t="shared" si="4"/>
        <v>661.5600000000001</v>
      </c>
      <c r="M33" s="54"/>
    </row>
    <row r="34" spans="1:13" ht="15.75" hidden="1">
      <c r="A34" s="3" t="s">
        <v>68</v>
      </c>
      <c r="B34" s="39">
        <f t="shared" si="2"/>
        <v>4022.3999999999996</v>
      </c>
      <c r="C34" s="48">
        <f t="shared" si="5"/>
        <v>-4.008247501407994</v>
      </c>
      <c r="D34" s="48">
        <v>3264.97</v>
      </c>
      <c r="E34" s="58">
        <v>22.94</v>
      </c>
      <c r="F34" s="48">
        <v>129.61</v>
      </c>
      <c r="G34" s="58">
        <v>65.73</v>
      </c>
      <c r="H34" s="48">
        <v>521.53</v>
      </c>
      <c r="I34" s="57">
        <v>16.35</v>
      </c>
      <c r="J34" s="39">
        <v>0</v>
      </c>
      <c r="K34" s="57">
        <v>1.27</v>
      </c>
      <c r="L34" s="58">
        <f t="shared" si="4"/>
        <v>734.49</v>
      </c>
      <c r="M34" s="54"/>
    </row>
    <row r="35" spans="1:13" ht="15.75" hidden="1">
      <c r="A35" s="3" t="s">
        <v>69</v>
      </c>
      <c r="B35" s="39">
        <f t="shared" si="2"/>
        <v>4136.4800000000005</v>
      </c>
      <c r="C35" s="48">
        <f t="shared" si="5"/>
        <v>2.836117740652368</v>
      </c>
      <c r="D35" s="48">
        <v>3367.61</v>
      </c>
      <c r="E35" s="58">
        <v>28.13</v>
      </c>
      <c r="F35" s="48">
        <v>87.31</v>
      </c>
      <c r="G35" s="58">
        <v>88.92</v>
      </c>
      <c r="H35" s="48">
        <v>534.43</v>
      </c>
      <c r="I35" s="57">
        <v>29.11</v>
      </c>
      <c r="J35" s="39">
        <v>0</v>
      </c>
      <c r="K35" s="57">
        <v>0.97</v>
      </c>
      <c r="L35" s="58">
        <f t="shared" si="4"/>
        <v>740.74</v>
      </c>
      <c r="M35" s="54"/>
    </row>
    <row r="36" spans="1:13" ht="15.75" hidden="1">
      <c r="A36" s="3" t="s">
        <v>41</v>
      </c>
      <c r="B36" s="39">
        <f t="shared" si="2"/>
        <v>4471.419999999999</v>
      </c>
      <c r="C36" s="48">
        <f t="shared" si="5"/>
        <v>8.097222759447614</v>
      </c>
      <c r="D36" s="48">
        <v>3650.35</v>
      </c>
      <c r="E36" s="58">
        <v>35.76</v>
      </c>
      <c r="F36" s="48">
        <v>98.17</v>
      </c>
      <c r="G36" s="58">
        <v>83.67</v>
      </c>
      <c r="H36" s="48">
        <v>585.46</v>
      </c>
      <c r="I36" s="57">
        <v>17.32</v>
      </c>
      <c r="J36" s="39">
        <v>0</v>
      </c>
      <c r="K36" s="57">
        <v>0.69</v>
      </c>
      <c r="L36" s="58">
        <f t="shared" si="4"/>
        <v>785.3100000000002</v>
      </c>
      <c r="M36" s="54"/>
    </row>
    <row r="37" spans="1:13" ht="15.75" hidden="1">
      <c r="A37" s="3" t="s">
        <v>72</v>
      </c>
      <c r="B37" s="73">
        <f t="shared" si="2"/>
        <v>5069.16</v>
      </c>
      <c r="C37" s="48">
        <f t="shared" si="5"/>
        <v>13.368012846031032</v>
      </c>
      <c r="D37" s="48">
        <v>4089.84</v>
      </c>
      <c r="E37" s="58">
        <v>38.11</v>
      </c>
      <c r="F37" s="48">
        <v>60.82</v>
      </c>
      <c r="G37" s="58">
        <v>96.05</v>
      </c>
      <c r="H37" s="48">
        <v>750.29</v>
      </c>
      <c r="I37" s="57">
        <v>32.77</v>
      </c>
      <c r="J37" s="73">
        <v>0</v>
      </c>
      <c r="K37" s="57">
        <v>1.28</v>
      </c>
      <c r="L37" s="58">
        <f t="shared" si="4"/>
        <v>941.2099999999999</v>
      </c>
      <c r="M37" s="54"/>
    </row>
    <row r="38" spans="1:13" ht="15.75" hidden="1">
      <c r="A38" s="3" t="s">
        <v>73</v>
      </c>
      <c r="B38" s="73">
        <f t="shared" si="2"/>
        <v>4830.679999999999</v>
      </c>
      <c r="C38" s="48">
        <f t="shared" si="5"/>
        <v>-4.704526982774276</v>
      </c>
      <c r="D38" s="48">
        <v>4053.92</v>
      </c>
      <c r="E38" s="58">
        <v>36.55</v>
      </c>
      <c r="F38" s="48">
        <v>100.75</v>
      </c>
      <c r="G38" s="58">
        <v>68.96</v>
      </c>
      <c r="H38" s="48">
        <v>546.28</v>
      </c>
      <c r="I38" s="57">
        <v>23.53</v>
      </c>
      <c r="J38" s="73">
        <v>0</v>
      </c>
      <c r="K38" s="57">
        <v>0.69</v>
      </c>
      <c r="L38" s="58">
        <f t="shared" si="4"/>
        <v>740.21</v>
      </c>
      <c r="M38" s="54"/>
    </row>
    <row r="39" spans="1:13" ht="15.75" hidden="1">
      <c r="A39" s="3" t="s">
        <v>74</v>
      </c>
      <c r="B39" s="73">
        <f t="shared" si="2"/>
        <v>4745.04</v>
      </c>
      <c r="C39" s="48">
        <f t="shared" si="5"/>
        <v>-1.772835294409885</v>
      </c>
      <c r="D39" s="48">
        <v>4056.73</v>
      </c>
      <c r="E39" s="58">
        <v>33.75</v>
      </c>
      <c r="F39" s="48">
        <v>96.56</v>
      </c>
      <c r="G39" s="58">
        <v>67.85</v>
      </c>
      <c r="H39" s="48">
        <v>485.69</v>
      </c>
      <c r="I39" s="57">
        <v>3.15</v>
      </c>
      <c r="J39" s="73">
        <v>0</v>
      </c>
      <c r="K39" s="57">
        <v>1.31</v>
      </c>
      <c r="L39" s="58">
        <f t="shared" si="4"/>
        <v>654.56</v>
      </c>
      <c r="M39" s="54"/>
    </row>
    <row r="40" spans="1:13" ht="15.75" hidden="1">
      <c r="A40" s="3" t="s">
        <v>46</v>
      </c>
      <c r="B40" s="39">
        <f t="shared" si="2"/>
        <v>4402.05</v>
      </c>
      <c r="C40" s="48">
        <f t="shared" si="5"/>
        <v>-7.228390066258656</v>
      </c>
      <c r="D40" s="48">
        <v>3742.97</v>
      </c>
      <c r="E40" s="58">
        <v>41.36</v>
      </c>
      <c r="F40" s="48">
        <v>8.21</v>
      </c>
      <c r="G40" s="58">
        <v>75.23</v>
      </c>
      <c r="H40" s="48">
        <v>526.07</v>
      </c>
      <c r="I40" s="57">
        <v>6.21</v>
      </c>
      <c r="J40" s="39">
        <v>0</v>
      </c>
      <c r="K40" s="57">
        <v>2</v>
      </c>
      <c r="L40" s="58">
        <f t="shared" si="4"/>
        <v>617.72</v>
      </c>
      <c r="M40" s="54"/>
    </row>
    <row r="41" spans="1:14" ht="15.75" hidden="1">
      <c r="A41" s="3" t="s">
        <v>47</v>
      </c>
      <c r="B41" s="50">
        <f t="shared" si="2"/>
        <v>4898.95</v>
      </c>
      <c r="C41" s="48">
        <f>(B41-B40)/B40*100</f>
        <v>11.287922672391264</v>
      </c>
      <c r="D41" s="48">
        <v>4210.55</v>
      </c>
      <c r="E41" s="48">
        <v>35.78</v>
      </c>
      <c r="F41" s="48">
        <v>72.39</v>
      </c>
      <c r="G41" s="48">
        <v>100.24</v>
      </c>
      <c r="H41" s="48">
        <v>460.94</v>
      </c>
      <c r="I41" s="48">
        <v>18.16</v>
      </c>
      <c r="J41" s="48">
        <v>0</v>
      </c>
      <c r="K41" s="48">
        <v>0.89</v>
      </c>
      <c r="L41" s="48">
        <f t="shared" si="4"/>
        <v>652.6199999999999</v>
      </c>
      <c r="M41" s="63"/>
      <c r="N41" s="63"/>
    </row>
    <row r="42" spans="1:14" ht="21.75" customHeight="1">
      <c r="A42" s="17">
        <v>2016</v>
      </c>
      <c r="B42" s="51">
        <v>51679.37615475702</v>
      </c>
      <c r="C42" s="10">
        <v>-3.608358429862276</v>
      </c>
      <c r="D42" s="51">
        <v>42404.68879263801</v>
      </c>
      <c r="E42" s="51">
        <v>618.7900000000001</v>
      </c>
      <c r="F42" s="51">
        <v>1363.94</v>
      </c>
      <c r="G42" s="51">
        <v>829.358916078</v>
      </c>
      <c r="H42" s="51">
        <v>6312.605064501999</v>
      </c>
      <c r="I42" s="51">
        <v>138.417083556</v>
      </c>
      <c r="J42" s="51">
        <v>3.193199333</v>
      </c>
      <c r="K42" s="51">
        <v>8.383098649999999</v>
      </c>
      <c r="L42" s="51">
        <v>8655.897362119</v>
      </c>
      <c r="M42" s="62"/>
      <c r="N42" s="61"/>
    </row>
    <row r="43" spans="1:14" ht="21.75" customHeight="1" hidden="1">
      <c r="A43" s="3" t="s">
        <v>14</v>
      </c>
      <c r="B43" s="50">
        <v>4866.259999999999</v>
      </c>
      <c r="C43" s="48">
        <v>15.909252906060093</v>
      </c>
      <c r="D43" s="50">
        <v>3785.23</v>
      </c>
      <c r="E43" s="48">
        <v>42.45</v>
      </c>
      <c r="F43" s="48">
        <v>149.93</v>
      </c>
      <c r="G43" s="50">
        <v>84.82</v>
      </c>
      <c r="H43" s="50">
        <v>788.67</v>
      </c>
      <c r="I43" s="50">
        <v>14.25</v>
      </c>
      <c r="J43" s="39">
        <v>0</v>
      </c>
      <c r="K43" s="50">
        <v>0.91</v>
      </c>
      <c r="L43" s="58">
        <v>1038.5800000000002</v>
      </c>
      <c r="M43" s="62"/>
      <c r="N43" s="61"/>
    </row>
    <row r="44" spans="1:14" ht="15.75" hidden="1">
      <c r="A44" s="53" t="s">
        <v>18</v>
      </c>
      <c r="B44" s="39">
        <v>3087.2100000000005</v>
      </c>
      <c r="C44" s="48">
        <v>-36.558876837653536</v>
      </c>
      <c r="D44" s="50">
        <v>2467.04</v>
      </c>
      <c r="E44" s="48">
        <v>26.28</v>
      </c>
      <c r="F44" s="48">
        <v>173.65</v>
      </c>
      <c r="G44" s="50">
        <v>53.23</v>
      </c>
      <c r="H44" s="67">
        <v>341.07</v>
      </c>
      <c r="I44" s="50">
        <v>24.84</v>
      </c>
      <c r="J44" s="39">
        <v>0</v>
      </c>
      <c r="K44" s="50">
        <v>1.1</v>
      </c>
      <c r="L44" s="58">
        <v>593.8900000000001</v>
      </c>
      <c r="M44" s="62"/>
      <c r="N44" s="61"/>
    </row>
    <row r="45" spans="1:13" ht="15.75" hidden="1">
      <c r="A45" s="53" t="s">
        <v>19</v>
      </c>
      <c r="B45" s="39">
        <v>4800.1</v>
      </c>
      <c r="C45" s="48">
        <v>55.48343002257701</v>
      </c>
      <c r="D45" s="48">
        <v>3870.16</v>
      </c>
      <c r="E45" s="48">
        <v>49</v>
      </c>
      <c r="F45" s="48">
        <v>101.36</v>
      </c>
      <c r="G45" s="48">
        <v>59.28</v>
      </c>
      <c r="H45" s="68">
        <v>703.69</v>
      </c>
      <c r="I45" s="48">
        <v>15.84</v>
      </c>
      <c r="J45" s="39">
        <v>0</v>
      </c>
      <c r="K45" s="48">
        <v>0.77</v>
      </c>
      <c r="L45" s="58">
        <v>880.94</v>
      </c>
      <c r="M45" s="54"/>
    </row>
    <row r="46" spans="1:13" ht="15.75" hidden="1">
      <c r="A46" s="53" t="s">
        <v>8</v>
      </c>
      <c r="B46" s="39">
        <v>3875.2200000000003</v>
      </c>
      <c r="C46" s="48">
        <v>-19.26793191808504</v>
      </c>
      <c r="D46" s="48">
        <v>3324.19</v>
      </c>
      <c r="E46" s="48">
        <v>47.61</v>
      </c>
      <c r="F46" s="48">
        <v>76.56</v>
      </c>
      <c r="G46" s="48">
        <v>55.53</v>
      </c>
      <c r="H46" s="68">
        <v>368.1</v>
      </c>
      <c r="I46" s="48">
        <v>2.57</v>
      </c>
      <c r="J46" s="39">
        <v>0</v>
      </c>
      <c r="K46" s="48">
        <v>0.66</v>
      </c>
      <c r="L46" s="58">
        <v>503.4200000000001</v>
      </c>
      <c r="M46" s="54"/>
    </row>
    <row r="47" spans="1:12" ht="15.75" hidden="1">
      <c r="A47" s="3" t="s">
        <v>20</v>
      </c>
      <c r="B47" s="50">
        <v>4463.155781381</v>
      </c>
      <c r="C47" s="58">
        <v>15.171674934094067</v>
      </c>
      <c r="D47" s="58">
        <v>3548.449992802</v>
      </c>
      <c r="E47" s="58">
        <v>54.37</v>
      </c>
      <c r="F47" s="58">
        <v>178.85</v>
      </c>
      <c r="G47" s="58">
        <v>80.317705015</v>
      </c>
      <c r="H47" s="70">
        <v>595.692022455</v>
      </c>
      <c r="I47" s="58">
        <v>4.596721609</v>
      </c>
      <c r="J47" s="39">
        <v>0</v>
      </c>
      <c r="K47" s="58">
        <v>0.8793395</v>
      </c>
      <c r="L47" s="58">
        <v>860.3357885790001</v>
      </c>
    </row>
    <row r="48" spans="1:12" ht="15.75" hidden="1">
      <c r="A48" s="3" t="s">
        <v>7</v>
      </c>
      <c r="B48" s="50">
        <v>4421.4639686069995</v>
      </c>
      <c r="C48" s="58">
        <v>-0.9341330398532617</v>
      </c>
      <c r="D48" s="58">
        <v>3500.429503946</v>
      </c>
      <c r="E48" s="58">
        <v>52.32</v>
      </c>
      <c r="F48" s="58">
        <v>161.33</v>
      </c>
      <c r="G48" s="58">
        <v>72.039978316</v>
      </c>
      <c r="H48" s="70">
        <v>620.761586137</v>
      </c>
      <c r="I48" s="58">
        <v>13.902445208</v>
      </c>
      <c r="J48" s="39">
        <v>0</v>
      </c>
      <c r="K48" s="58">
        <v>0.680455</v>
      </c>
      <c r="L48" s="58">
        <v>868.7144646610001</v>
      </c>
    </row>
    <row r="49" spans="1:12" ht="15.75" hidden="1">
      <c r="A49" s="3" t="s">
        <v>16</v>
      </c>
      <c r="B49" s="38">
        <v>4347.818539651001</v>
      </c>
      <c r="C49" s="58">
        <v>-1.6656344929844829</v>
      </c>
      <c r="D49" s="58">
        <v>3574.296143574</v>
      </c>
      <c r="E49" s="58">
        <v>54.11</v>
      </c>
      <c r="F49" s="58">
        <v>83.91</v>
      </c>
      <c r="G49" s="58">
        <v>47.55411338</v>
      </c>
      <c r="H49" s="70">
        <v>578.688319561</v>
      </c>
      <c r="I49" s="58">
        <v>8.805636486</v>
      </c>
      <c r="J49" s="39">
        <v>0</v>
      </c>
      <c r="K49" s="58">
        <v>0.45432665</v>
      </c>
      <c r="L49" s="58">
        <v>719.4123960769999</v>
      </c>
    </row>
    <row r="50" spans="1:12" ht="15.75" hidden="1">
      <c r="A50" s="3" t="s">
        <v>9</v>
      </c>
      <c r="B50" s="50">
        <v>4956.729527348001</v>
      </c>
      <c r="C50" s="48">
        <v>14.004977027994315</v>
      </c>
      <c r="D50" s="48">
        <v>4060.989465902</v>
      </c>
      <c r="E50" s="48">
        <v>59.77</v>
      </c>
      <c r="F50" s="48">
        <v>173.63</v>
      </c>
      <c r="G50" s="48">
        <v>56.055584149</v>
      </c>
      <c r="H50" s="68">
        <v>599.658349021</v>
      </c>
      <c r="I50" s="48">
        <v>2.826597893</v>
      </c>
      <c r="J50" s="39">
        <v>3.193199333</v>
      </c>
      <c r="K50" s="48">
        <v>0.60633105</v>
      </c>
      <c r="L50" s="58">
        <v>835.970061446</v>
      </c>
    </row>
    <row r="51" spans="1:12" ht="15.75" hidden="1">
      <c r="A51" s="3" t="s">
        <v>10</v>
      </c>
      <c r="B51" s="50">
        <v>4306.696990057</v>
      </c>
      <c r="C51" s="58">
        <v>-13.114141768368546</v>
      </c>
      <c r="D51" s="58">
        <v>3603.69795493</v>
      </c>
      <c r="E51" s="58">
        <v>58.88</v>
      </c>
      <c r="F51" s="58">
        <v>136.07</v>
      </c>
      <c r="G51" s="58">
        <v>59.118999617</v>
      </c>
      <c r="H51" s="70">
        <v>421.555360742</v>
      </c>
      <c r="I51" s="58">
        <v>26.445010668</v>
      </c>
      <c r="J51" s="39">
        <v>0</v>
      </c>
      <c r="K51" s="58">
        <v>0.9296641</v>
      </c>
      <c r="L51" s="58">
        <v>644.119035127</v>
      </c>
    </row>
    <row r="52" spans="1:12" ht="15.75" hidden="1">
      <c r="A52" s="3" t="s">
        <v>11</v>
      </c>
      <c r="B52" s="50">
        <v>4000.5374464419997</v>
      </c>
      <c r="C52" s="48">
        <v>-7.10891767686095</v>
      </c>
      <c r="D52" s="48">
        <v>3311.044865286</v>
      </c>
      <c r="E52" s="48">
        <v>55.62</v>
      </c>
      <c r="F52" s="48">
        <v>37.47</v>
      </c>
      <c r="G52" s="48">
        <v>82.980426307</v>
      </c>
      <c r="H52" s="68">
        <v>506.187780748</v>
      </c>
      <c r="I52" s="48">
        <v>6.665296451</v>
      </c>
      <c r="J52" s="39">
        <v>0</v>
      </c>
      <c r="K52" s="48">
        <v>0.56907765</v>
      </c>
      <c r="L52" s="58">
        <v>633.8725811560001</v>
      </c>
    </row>
    <row r="53" spans="1:12" ht="15.75" hidden="1">
      <c r="A53" s="3" t="s">
        <v>12</v>
      </c>
      <c r="B53" s="50">
        <v>4355.850906468</v>
      </c>
      <c r="C53" s="48">
        <v>8.881643148772657</v>
      </c>
      <c r="D53" s="48">
        <v>3691.64295375</v>
      </c>
      <c r="E53" s="48">
        <v>61.56</v>
      </c>
      <c r="F53" s="48">
        <v>55.94</v>
      </c>
      <c r="G53" s="48">
        <v>77.961021646</v>
      </c>
      <c r="H53" s="68">
        <v>464.911686078</v>
      </c>
      <c r="I53" s="48">
        <v>3.604258294</v>
      </c>
      <c r="J53" s="73">
        <v>0</v>
      </c>
      <c r="K53" s="48">
        <v>0.2309867</v>
      </c>
      <c r="L53" s="58">
        <v>602.647952718</v>
      </c>
    </row>
    <row r="54" spans="1:12" s="54" customFormat="1" ht="15.75" hidden="1">
      <c r="A54" s="3" t="s">
        <v>13</v>
      </c>
      <c r="B54" s="73">
        <v>4198.336093102</v>
      </c>
      <c r="C54" s="58">
        <v>-3.616166318551142</v>
      </c>
      <c r="D54" s="58">
        <v>3667.521401042</v>
      </c>
      <c r="E54" s="58">
        <v>56.82</v>
      </c>
      <c r="F54" s="58">
        <v>35.24</v>
      </c>
      <c r="G54" s="58">
        <v>100.467466268</v>
      </c>
      <c r="H54" s="70">
        <v>323.61723785</v>
      </c>
      <c r="I54" s="58">
        <v>14.076592042</v>
      </c>
      <c r="J54" s="73">
        <v>0</v>
      </c>
      <c r="K54" s="58">
        <v>0.5933959</v>
      </c>
      <c r="L54" s="58">
        <v>473.99469206000003</v>
      </c>
    </row>
    <row r="55" spans="1:12" s="54" customFormat="1" ht="15.75">
      <c r="A55" s="17">
        <v>2017</v>
      </c>
      <c r="B55" s="51">
        <f>SUM(D55:K55)</f>
        <v>47383.747260263</v>
      </c>
      <c r="C55" s="10">
        <v>-8.312075752676432</v>
      </c>
      <c r="D55" s="51">
        <f>SUM(D56:D67)</f>
        <v>39505.849040474</v>
      </c>
      <c r="E55" s="51">
        <f>SUM(E56:E67)</f>
        <v>603.955188449</v>
      </c>
      <c r="F55" s="51">
        <f>SUM(F56:F67)</f>
        <v>964.369998839</v>
      </c>
      <c r="G55" s="51">
        <f aca="true" t="shared" si="6" ref="G55:L55">SUM(G56:G67)</f>
        <v>908.214464912</v>
      </c>
      <c r="H55" s="51">
        <f t="shared" si="6"/>
        <v>5269.0750623290005</v>
      </c>
      <c r="I55" s="51">
        <f t="shared" si="6"/>
        <v>119.525237629</v>
      </c>
      <c r="J55" s="51">
        <f t="shared" si="6"/>
        <v>0</v>
      </c>
      <c r="K55" s="51">
        <f t="shared" si="6"/>
        <v>12.758267631</v>
      </c>
      <c r="L55" s="51">
        <f t="shared" si="6"/>
        <v>7273.943031340001</v>
      </c>
    </row>
    <row r="56" spans="1:12" s="74" customFormat="1" ht="15.75">
      <c r="A56" s="3" t="s">
        <v>64</v>
      </c>
      <c r="B56" s="50">
        <f aca="true" t="shared" si="7" ref="B56:B66">SUM(D56:K56)</f>
        <v>3519.741401328</v>
      </c>
      <c r="C56" s="48">
        <v>-28.15314707584278</v>
      </c>
      <c r="D56" s="50">
        <v>2825.860101619</v>
      </c>
      <c r="E56" s="48">
        <v>44.241750433</v>
      </c>
      <c r="F56" s="48">
        <v>108.613113419</v>
      </c>
      <c r="G56" s="50">
        <v>66.562924122</v>
      </c>
      <c r="H56" s="50">
        <v>459.356479783</v>
      </c>
      <c r="I56" s="50">
        <v>14.925496102</v>
      </c>
      <c r="J56" s="73">
        <v>0</v>
      </c>
      <c r="K56" s="50">
        <v>0.18153585</v>
      </c>
      <c r="L56" s="58">
        <f>SUM(F56:K56)</f>
        <v>649.639549276</v>
      </c>
    </row>
    <row r="57" spans="1:12" ht="15.75">
      <c r="A57" s="3" t="s">
        <v>65</v>
      </c>
      <c r="B57" s="73">
        <f t="shared" si="7"/>
        <v>3677.6511007970003</v>
      </c>
      <c r="C57" s="58">
        <f>(B57-B56)/B56*100</f>
        <v>4.486400603448336</v>
      </c>
      <c r="D57" s="73">
        <v>2804.348214226</v>
      </c>
      <c r="E57" s="58">
        <v>53.587680241</v>
      </c>
      <c r="F57" s="58">
        <v>242.971660947</v>
      </c>
      <c r="G57" s="73">
        <v>55.963834743</v>
      </c>
      <c r="H57" s="75">
        <v>509.676810897</v>
      </c>
      <c r="I57" s="73">
        <v>10.800583943</v>
      </c>
      <c r="J57" s="73">
        <v>0</v>
      </c>
      <c r="K57" s="73">
        <v>0.3023158</v>
      </c>
      <c r="L57" s="58">
        <f>SUM(F57:K57)</f>
        <v>819.7152063299999</v>
      </c>
    </row>
    <row r="58" spans="1:12" ht="15.75">
      <c r="A58" s="3" t="s">
        <v>66</v>
      </c>
      <c r="B58" s="73">
        <f t="shared" si="7"/>
        <v>4760.970005718</v>
      </c>
      <c r="C58" s="58">
        <f aca="true" t="shared" si="8" ref="C58:C67">(B58-B57)/B57*100</f>
        <v>29.45681564752645</v>
      </c>
      <c r="D58" s="58">
        <v>3825.586626457</v>
      </c>
      <c r="E58" s="58">
        <v>66.646074725</v>
      </c>
      <c r="F58" s="58">
        <v>206.109868223</v>
      </c>
      <c r="G58" s="58">
        <v>87.389989728</v>
      </c>
      <c r="H58" s="70">
        <v>541.723039493</v>
      </c>
      <c r="I58" s="58">
        <v>32.472411842</v>
      </c>
      <c r="J58" s="73">
        <v>0</v>
      </c>
      <c r="K58" s="58">
        <v>1.04199525</v>
      </c>
      <c r="L58" s="58">
        <f aca="true" t="shared" si="9" ref="L58:L67">SUM(F58:K58)</f>
        <v>868.737304536</v>
      </c>
    </row>
    <row r="59" spans="1:12" ht="15.75">
      <c r="A59" s="3" t="s">
        <v>67</v>
      </c>
      <c r="B59" s="73">
        <v>3612.1211713610005</v>
      </c>
      <c r="C59" s="58">
        <v>-24.13056232190528</v>
      </c>
      <c r="D59" s="58">
        <v>2992.663550498</v>
      </c>
      <c r="E59" s="58">
        <v>56.431812487</v>
      </c>
      <c r="F59" s="58">
        <v>25.050847133</v>
      </c>
      <c r="G59" s="58">
        <v>76.765647734</v>
      </c>
      <c r="H59" s="70">
        <v>447.318696542</v>
      </c>
      <c r="I59" s="58">
        <v>12.846939067</v>
      </c>
      <c r="J59" s="73">
        <v>0</v>
      </c>
      <c r="K59" s="58">
        <v>1.0436779</v>
      </c>
      <c r="L59" s="58">
        <v>563.025808376</v>
      </c>
    </row>
    <row r="60" spans="1:12" ht="15.75">
      <c r="A60" s="3" t="s">
        <v>68</v>
      </c>
      <c r="B60" s="73">
        <f t="shared" si="7"/>
        <v>3839.892045263</v>
      </c>
      <c r="C60" s="58">
        <f t="shared" si="8"/>
        <v>6.305737351999695</v>
      </c>
      <c r="D60" s="58">
        <v>3196.42846886</v>
      </c>
      <c r="E60" s="58">
        <v>50.732983033</v>
      </c>
      <c r="F60" s="58">
        <v>40.849976998</v>
      </c>
      <c r="G60" s="58">
        <v>112.05103497</v>
      </c>
      <c r="H60" s="70">
        <v>432.68194739</v>
      </c>
      <c r="I60" s="58">
        <v>5.66523016</v>
      </c>
      <c r="J60" s="73">
        <v>0</v>
      </c>
      <c r="K60" s="58">
        <v>1.482403852</v>
      </c>
      <c r="L60" s="58">
        <f t="shared" si="9"/>
        <v>592.73059337</v>
      </c>
    </row>
    <row r="61" spans="1:12" ht="15.75">
      <c r="A61" s="3" t="s">
        <v>69</v>
      </c>
      <c r="B61" s="73">
        <f t="shared" si="7"/>
        <v>4472.0882750420005</v>
      </c>
      <c r="C61" s="58">
        <f t="shared" si="8"/>
        <v>16.463906337129863</v>
      </c>
      <c r="D61" s="58">
        <v>3672.126516082</v>
      </c>
      <c r="E61" s="58">
        <v>54.632900115</v>
      </c>
      <c r="F61" s="58">
        <v>70.214055531</v>
      </c>
      <c r="G61" s="58">
        <v>74.947359022</v>
      </c>
      <c r="H61" s="70">
        <v>588.428084692</v>
      </c>
      <c r="I61" s="58">
        <v>10.170346375</v>
      </c>
      <c r="J61" s="73">
        <v>0</v>
      </c>
      <c r="K61" s="58">
        <v>1.569013225</v>
      </c>
      <c r="L61" s="58">
        <f t="shared" si="9"/>
        <v>745.328858845</v>
      </c>
    </row>
    <row r="62" spans="1:12" ht="15.75">
      <c r="A62" s="3" t="s">
        <v>41</v>
      </c>
      <c r="B62" s="73">
        <f t="shared" si="7"/>
        <v>3816.8936790059997</v>
      </c>
      <c r="C62" s="58">
        <f t="shared" si="8"/>
        <v>-14.65075275218818</v>
      </c>
      <c r="D62" s="58">
        <v>3264.689690336</v>
      </c>
      <c r="E62" s="58">
        <v>54.724611409</v>
      </c>
      <c r="F62" s="58">
        <v>50.579808392</v>
      </c>
      <c r="G62" s="58">
        <v>63.853376415</v>
      </c>
      <c r="H62" s="70">
        <v>376.671769131</v>
      </c>
      <c r="I62" s="58">
        <v>5.275924823</v>
      </c>
      <c r="J62" s="73">
        <v>0</v>
      </c>
      <c r="K62" s="58">
        <v>1.0984985</v>
      </c>
      <c r="L62" s="58">
        <f t="shared" si="9"/>
        <v>497.479377261</v>
      </c>
    </row>
    <row r="63" spans="1:12" ht="15.75">
      <c r="A63" s="3" t="s">
        <v>75</v>
      </c>
      <c r="B63" s="73">
        <f t="shared" si="7"/>
        <v>4243.117015165999</v>
      </c>
      <c r="C63" s="58">
        <f t="shared" si="8"/>
        <v>11.166759464753989</v>
      </c>
      <c r="D63" s="58">
        <v>3589.843481893</v>
      </c>
      <c r="E63" s="58">
        <v>49.223526</v>
      </c>
      <c r="F63" s="58">
        <v>89.802445211</v>
      </c>
      <c r="G63" s="58">
        <v>70.107695206</v>
      </c>
      <c r="H63" s="70">
        <v>440.321557506</v>
      </c>
      <c r="I63" s="58">
        <v>2.941235746</v>
      </c>
      <c r="J63" s="73">
        <v>0</v>
      </c>
      <c r="K63" s="58">
        <v>0.877073604</v>
      </c>
      <c r="L63" s="58">
        <f t="shared" si="9"/>
        <v>604.0500072729999</v>
      </c>
    </row>
    <row r="64" spans="1:12" ht="15.75">
      <c r="A64" s="3" t="s">
        <v>44</v>
      </c>
      <c r="B64" s="73">
        <f t="shared" si="7"/>
        <v>4056.6131839019995</v>
      </c>
      <c r="C64" s="58">
        <f t="shared" si="8"/>
        <v>-4.395443976618756</v>
      </c>
      <c r="D64" s="58">
        <v>3416.133608227</v>
      </c>
      <c r="E64" s="58">
        <v>40.64007177</v>
      </c>
      <c r="F64" s="58">
        <v>34.05129203</v>
      </c>
      <c r="G64" s="58">
        <v>106.669234801</v>
      </c>
      <c r="H64" s="70">
        <v>450.131082343</v>
      </c>
      <c r="I64" s="58">
        <v>7.796290381</v>
      </c>
      <c r="J64" s="73">
        <v>0</v>
      </c>
      <c r="K64" s="58">
        <v>1.19160435</v>
      </c>
      <c r="L64" s="58">
        <f t="shared" si="9"/>
        <v>599.839503905</v>
      </c>
    </row>
    <row r="65" spans="1:12" ht="15.75">
      <c r="A65" s="3" t="s">
        <v>45</v>
      </c>
      <c r="B65" s="73">
        <f t="shared" si="7"/>
        <v>3632.5645549899996</v>
      </c>
      <c r="C65" s="58">
        <f t="shared" si="8"/>
        <v>-10.453267533487466</v>
      </c>
      <c r="D65" s="58">
        <v>3128.316214342</v>
      </c>
      <c r="E65" s="58">
        <v>40.297461254</v>
      </c>
      <c r="F65" s="58">
        <v>33.524716863</v>
      </c>
      <c r="G65" s="58">
        <v>70.166793496</v>
      </c>
      <c r="H65" s="70">
        <v>355.354628667</v>
      </c>
      <c r="I65" s="58">
        <v>2.644410568</v>
      </c>
      <c r="J65" s="73">
        <v>0</v>
      </c>
      <c r="K65" s="58">
        <v>2.2603298</v>
      </c>
      <c r="L65" s="58">
        <f t="shared" si="9"/>
        <v>463.950879394</v>
      </c>
    </row>
    <row r="66" spans="1:12" ht="15.75">
      <c r="A66" s="3" t="s">
        <v>46</v>
      </c>
      <c r="B66" s="73">
        <f t="shared" si="7"/>
        <v>4029.4974602839998</v>
      </c>
      <c r="C66" s="58">
        <f t="shared" si="8"/>
        <v>10.927070924279636</v>
      </c>
      <c r="D66" s="58">
        <v>3498.926600507</v>
      </c>
      <c r="E66" s="58">
        <v>46.634059776</v>
      </c>
      <c r="F66" s="58">
        <v>46.345388191</v>
      </c>
      <c r="G66" s="58">
        <v>69.461535492</v>
      </c>
      <c r="H66" s="70">
        <v>365.269722418</v>
      </c>
      <c r="I66" s="58">
        <v>2.00426605</v>
      </c>
      <c r="J66" s="73">
        <v>0</v>
      </c>
      <c r="K66" s="58">
        <v>0.85588785</v>
      </c>
      <c r="L66" s="58">
        <f t="shared" si="9"/>
        <v>483.936800001</v>
      </c>
    </row>
    <row r="67" spans="1:12" ht="15.75">
      <c r="A67" s="71" t="s">
        <v>47</v>
      </c>
      <c r="B67" s="64">
        <f>SUM(D67:K67)</f>
        <v>3722.597367406</v>
      </c>
      <c r="C67" s="69">
        <f t="shared" si="8"/>
        <v>-7.616336674806325</v>
      </c>
      <c r="D67" s="69">
        <v>3290.925967427</v>
      </c>
      <c r="E67" s="69">
        <v>46.162257206</v>
      </c>
      <c r="F67" s="69">
        <v>16.256825901</v>
      </c>
      <c r="G67" s="69">
        <v>54.275039183</v>
      </c>
      <c r="H67" s="72">
        <v>302.141243467</v>
      </c>
      <c r="I67" s="69">
        <v>11.982102572</v>
      </c>
      <c r="J67" s="64">
        <v>0</v>
      </c>
      <c r="K67" s="69">
        <v>0.85393165</v>
      </c>
      <c r="L67" s="69">
        <f t="shared" si="9"/>
        <v>385.50914277299995</v>
      </c>
    </row>
    <row r="68" spans="1:12" ht="15.75">
      <c r="A68" s="66" t="s">
        <v>76</v>
      </c>
      <c r="B68" s="38"/>
      <c r="C68" s="38"/>
      <c r="D68" s="38"/>
      <c r="E68" s="52"/>
      <c r="F68" s="52"/>
      <c r="G68" s="38"/>
      <c r="H68" s="38"/>
      <c r="I68" s="38"/>
      <c r="J68" s="38"/>
      <c r="K68" s="38"/>
      <c r="L68" s="38"/>
    </row>
    <row r="69" spans="1:12" ht="15.75">
      <c r="A69" s="66" t="s">
        <v>77</v>
      </c>
      <c r="B69" s="38"/>
      <c r="C69" s="38"/>
      <c r="D69" s="38"/>
      <c r="E69" s="38"/>
      <c r="F69" s="38"/>
      <c r="G69" s="52"/>
      <c r="H69" s="52"/>
      <c r="I69" s="38"/>
      <c r="J69" s="38"/>
      <c r="K69" s="38"/>
      <c r="L69" s="38"/>
    </row>
    <row r="70" spans="1:12" ht="15.75">
      <c r="A70" s="82">
        <v>35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9" ht="15.75" hidden="1">
      <c r="A71" s="13" t="s">
        <v>42</v>
      </c>
      <c r="B71" s="14"/>
      <c r="C71" s="14"/>
      <c r="D71" s="14"/>
      <c r="E71" s="14"/>
      <c r="F71" s="14"/>
      <c r="G71" s="14"/>
      <c r="H71" s="14"/>
      <c r="I71" s="14"/>
    </row>
    <row r="72" spans="1:9" ht="15.75" hidden="1">
      <c r="A72" s="13" t="s">
        <v>51</v>
      </c>
      <c r="B72" s="14"/>
      <c r="C72" s="14"/>
      <c r="D72" s="14"/>
      <c r="E72" s="14"/>
      <c r="F72" s="14"/>
      <c r="G72" s="14"/>
      <c r="H72" s="14"/>
      <c r="I72" s="14"/>
    </row>
    <row r="73" spans="1:16" s="7" customFormat="1" ht="15.75" hidden="1">
      <c r="A73" s="13" t="s">
        <v>52</v>
      </c>
      <c r="B73" s="14"/>
      <c r="C73" s="14"/>
      <c r="D73" s="14"/>
      <c r="E73" s="14"/>
      <c r="F73" s="14"/>
      <c r="G73" s="14"/>
      <c r="H73" s="14"/>
      <c r="I73" s="14"/>
      <c r="J73" s="9"/>
      <c r="K73" s="9"/>
      <c r="L73" s="9"/>
      <c r="M73" s="9"/>
      <c r="N73" s="9"/>
      <c r="O73" s="9"/>
      <c r="P73" s="9"/>
    </row>
    <row r="74" spans="1:9" ht="15.75" hidden="1">
      <c r="A74" s="13" t="s">
        <v>57</v>
      </c>
      <c r="B74" s="14"/>
      <c r="C74" s="14"/>
      <c r="D74" s="14"/>
      <c r="E74" s="14"/>
      <c r="F74" s="14"/>
      <c r="G74" s="14"/>
      <c r="H74" s="14"/>
      <c r="I74" s="14"/>
    </row>
    <row r="75" spans="1:9" ht="15.75" hidden="1">
      <c r="A75" s="13" t="s">
        <v>53</v>
      </c>
      <c r="B75" s="14"/>
      <c r="C75" s="14"/>
      <c r="D75" s="14"/>
      <c r="E75" s="14"/>
      <c r="F75" s="14"/>
      <c r="G75" s="14"/>
      <c r="H75" s="14"/>
      <c r="I75" s="14"/>
    </row>
    <row r="76" spans="1:9" ht="15.75" hidden="1">
      <c r="A76" s="13"/>
      <c r="B76" s="14"/>
      <c r="C76" s="14"/>
      <c r="D76" s="14"/>
      <c r="E76" s="14"/>
      <c r="F76" s="14"/>
      <c r="G76" s="14"/>
      <c r="H76" s="14"/>
      <c r="I76" s="14"/>
    </row>
    <row r="77" spans="1:9" ht="15.75" hidden="1">
      <c r="A77" s="13" t="s">
        <v>37</v>
      </c>
      <c r="B77" s="14"/>
      <c r="C77" s="14"/>
      <c r="D77" s="14"/>
      <c r="E77" s="14"/>
      <c r="F77" s="14"/>
      <c r="G77" s="14"/>
      <c r="H77" s="14"/>
      <c r="I77" s="14"/>
    </row>
    <row r="78" spans="1:9" ht="15.75" hidden="1">
      <c r="A78" s="13" t="s">
        <v>60</v>
      </c>
      <c r="B78" s="14"/>
      <c r="C78" s="14"/>
      <c r="D78" s="14"/>
      <c r="E78" s="14"/>
      <c r="F78" s="14"/>
      <c r="G78" s="14"/>
      <c r="H78" s="14"/>
      <c r="I78" s="14"/>
    </row>
    <row r="79" spans="1:9" ht="15.75" hidden="1">
      <c r="A79" s="13" t="s">
        <v>48</v>
      </c>
      <c r="B79" s="14"/>
      <c r="C79" s="14"/>
      <c r="D79" s="14"/>
      <c r="E79" s="14"/>
      <c r="F79" s="14"/>
      <c r="G79" s="14"/>
      <c r="H79" s="14"/>
      <c r="I79" s="14"/>
    </row>
    <row r="80" spans="1:10" ht="15.75" hidden="1">
      <c r="A80" s="13" t="s">
        <v>38</v>
      </c>
      <c r="B80" s="14"/>
      <c r="C80" s="14"/>
      <c r="D80" s="14"/>
      <c r="E80" s="14"/>
      <c r="F80" s="14"/>
      <c r="G80" s="14"/>
      <c r="H80" s="14"/>
      <c r="I80" s="15"/>
      <c r="J80" s="16"/>
    </row>
    <row r="81" spans="1:10" ht="15.75" hidden="1">
      <c r="A81" s="13" t="s">
        <v>39</v>
      </c>
      <c r="B81" s="14"/>
      <c r="C81" s="14"/>
      <c r="D81" s="14"/>
      <c r="E81" s="14"/>
      <c r="F81" s="14"/>
      <c r="G81" s="14"/>
      <c r="H81" s="14"/>
      <c r="I81" s="15"/>
      <c r="J81" s="16"/>
    </row>
    <row r="82" spans="1:9" ht="15.75" hidden="1">
      <c r="A82" s="13" t="s">
        <v>40</v>
      </c>
      <c r="B82" s="14"/>
      <c r="C82" s="14"/>
      <c r="D82" s="14"/>
      <c r="E82" s="14"/>
      <c r="F82" s="14"/>
      <c r="G82" s="14"/>
      <c r="H82" s="14"/>
      <c r="I82" s="14"/>
    </row>
    <row r="83" spans="1:9" ht="15.75" hidden="1">
      <c r="A83" s="13" t="s">
        <v>21</v>
      </c>
      <c r="B83" s="14"/>
      <c r="C83" s="14"/>
      <c r="D83" s="14"/>
      <c r="E83" s="14"/>
      <c r="F83" s="14"/>
      <c r="G83" s="14"/>
      <c r="H83" s="14"/>
      <c r="I83" s="14"/>
    </row>
    <row r="84" spans="1:9" ht="15.75" hidden="1">
      <c r="A84" s="13" t="s">
        <v>61</v>
      </c>
      <c r="B84" s="14"/>
      <c r="C84" s="14"/>
      <c r="D84" s="14"/>
      <c r="E84" s="14"/>
      <c r="F84" s="14"/>
      <c r="G84" s="14"/>
      <c r="H84" s="14"/>
      <c r="I84" s="14"/>
    </row>
    <row r="85" spans="1:9" ht="15.75" hidden="1">
      <c r="A85" s="13" t="s">
        <v>58</v>
      </c>
      <c r="B85" s="14"/>
      <c r="C85" s="14"/>
      <c r="D85" s="14"/>
      <c r="E85" s="14"/>
      <c r="F85" s="14"/>
      <c r="G85" s="14"/>
      <c r="H85" s="14"/>
      <c r="I85" s="14"/>
    </row>
    <row r="86" spans="1:9" ht="15.75" hidden="1">
      <c r="A86" s="13" t="s">
        <v>59</v>
      </c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3"/>
      <c r="B88" s="14"/>
      <c r="C88" s="14"/>
      <c r="D88" s="14"/>
      <c r="E88" s="14"/>
      <c r="F88" s="14"/>
      <c r="G88" s="14"/>
      <c r="H88" s="14"/>
      <c r="I88" s="14"/>
    </row>
    <row r="89" spans="1:10" ht="15.75">
      <c r="A89" s="5"/>
      <c r="B89" s="8"/>
      <c r="C89" s="8"/>
      <c r="D89" s="8"/>
      <c r="E89" s="8"/>
      <c r="F89" s="8"/>
      <c r="G89" s="8"/>
      <c r="H89" s="8"/>
      <c r="I89" s="8"/>
      <c r="J89" s="6"/>
    </row>
    <row r="90" spans="1:9" ht="15.75">
      <c r="A90" s="7"/>
      <c r="B90" s="7"/>
      <c r="C90" s="7"/>
      <c r="D90" s="7"/>
      <c r="E90" s="7"/>
      <c r="F90" s="7"/>
      <c r="G90" s="7"/>
      <c r="H90" s="7"/>
      <c r="I90" s="7"/>
    </row>
  </sheetData>
  <sheetProtection/>
  <mergeCells count="4">
    <mergeCell ref="A2:I2"/>
    <mergeCell ref="F4:L4"/>
    <mergeCell ref="A3:L3"/>
    <mergeCell ref="A70:L70"/>
  </mergeCells>
  <printOptions horizontalCentered="1" verticalCentered="1"/>
  <pageMargins left="0.1968503937007874" right="0" top="0.1968503937007874" bottom="0.1968503937007874" header="0" footer="0"/>
  <pageSetup horizontalDpi="1200" verticalDpi="1200" orientation="portrait" paperSize="9" scale="90" r:id="rId1"/>
  <ignoredErrors>
    <ignoredError sqref="B18:B28 B17 B30 B56:B58 L56:L58 B60:B67 L60:L67" formulaRange="1"/>
    <ignoredError sqref="C57:C58 C60:C6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店頭市場債券營業金額/成交金額統計表</dc:title>
  <dc:subject>店頭市場債券營業金額/成交金額統計表</dc:subject>
  <dc:creator>OneRip</dc:creator>
  <cp:keywords/>
  <dc:description/>
  <cp:lastModifiedBy>OTC</cp:lastModifiedBy>
  <cp:lastPrinted>2016-11-04T07:05:46Z</cp:lastPrinted>
  <dcterms:created xsi:type="dcterms:W3CDTF">2005-08-09T00:49:14Z</dcterms:created>
  <dcterms:modified xsi:type="dcterms:W3CDTF">2018-01-05T06:21:20Z</dcterms:modified>
  <cp:category/>
  <cp:version/>
  <cp:contentType/>
  <cp:contentStatus/>
</cp:coreProperties>
</file>